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600" windowWidth="19440" windowHeight="11385" activeTab="1"/>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45621"/>
</workbook>
</file>

<file path=xl/calcChain.xml><?xml version="1.0" encoding="utf-8"?>
<calcChain xmlns="http://schemas.openxmlformats.org/spreadsheetml/2006/main">
  <c r="G38" i="3" l="1"/>
  <c r="G34" i="3"/>
  <c r="F38" i="3"/>
  <c r="F34" i="3"/>
  <c r="I6" i="4" l="1"/>
  <c r="H6" i="4" l="1"/>
  <c r="E51" i="3" l="1"/>
  <c r="G6" i="4" l="1"/>
  <c r="E67" i="3"/>
  <c r="E64" i="3" s="1"/>
  <c r="H27" i="3"/>
  <c r="G27" i="3"/>
  <c r="F27" i="3"/>
  <c r="H22" i="3"/>
  <c r="H20" i="3" s="1"/>
  <c r="G22" i="3"/>
  <c r="G20" i="3" s="1"/>
  <c r="F22" i="3"/>
  <c r="F20" i="3"/>
  <c r="H15" i="3"/>
  <c r="G15" i="3"/>
  <c r="F15" i="3"/>
  <c r="H10" i="3"/>
  <c r="G10" i="3"/>
  <c r="F10" i="3"/>
  <c r="E15" i="3"/>
  <c r="E10" i="3"/>
  <c r="E20" i="3"/>
  <c r="E22" i="3"/>
  <c r="E27" i="3"/>
  <c r="H87" i="3"/>
  <c r="G87" i="3"/>
  <c r="F87" i="3"/>
  <c r="E87" i="3"/>
  <c r="H83" i="3"/>
  <c r="G83" i="3"/>
  <c r="F83" i="3"/>
  <c r="E83" i="3"/>
  <c r="H80" i="3"/>
  <c r="G80" i="3"/>
  <c r="F80" i="3"/>
  <c r="H67" i="3"/>
  <c r="H64" i="3" s="1"/>
  <c r="G67" i="3"/>
  <c r="G64" i="3" s="1"/>
  <c r="F67" i="3"/>
  <c r="F64" i="3" s="1"/>
  <c r="H62" i="3"/>
  <c r="G62" i="3"/>
  <c r="F62" i="3"/>
  <c r="H55" i="3"/>
  <c r="G55" i="3"/>
  <c r="F55" i="3"/>
  <c r="H45" i="3"/>
  <c r="G45" i="3"/>
  <c r="F45" i="3"/>
  <c r="H37" i="3"/>
  <c r="G37" i="3"/>
  <c r="F37" i="3"/>
  <c r="H33" i="3"/>
  <c r="H31" i="3" s="1"/>
  <c r="G33" i="3"/>
  <c r="F33" i="3"/>
  <c r="E37" i="3"/>
  <c r="E33" i="3"/>
  <c r="E45" i="3"/>
  <c r="E55" i="3"/>
  <c r="E62" i="3"/>
  <c r="E80" i="3"/>
  <c r="G8" i="3" l="1"/>
  <c r="F8" i="3"/>
  <c r="E31" i="3"/>
  <c r="E30" i="3" s="1"/>
  <c r="H8" i="3"/>
  <c r="H7" i="3" s="1"/>
  <c r="H30" i="3"/>
  <c r="E8" i="3"/>
  <c r="F31" i="3"/>
  <c r="F30" i="3" s="1"/>
  <c r="G31" i="3"/>
  <c r="G30" i="3" s="1"/>
  <c r="G7" i="3" l="1"/>
  <c r="E7" i="3"/>
  <c r="F7" i="3"/>
</calcChain>
</file>

<file path=xl/sharedStrings.xml><?xml version="1.0" encoding="utf-8"?>
<sst xmlns="http://schemas.openxmlformats.org/spreadsheetml/2006/main" count="364" uniqueCount="256">
  <si>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</si>
  <si>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</si>
  <si>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</si>
  <si>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</si>
  <si>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</si>
  <si>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</si>
  <si>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</si>
  <si>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</si>
  <si>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</si>
  <si>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</si>
  <si>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</si>
  <si>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</si>
  <si>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</si>
  <si>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</si>
  <si>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</si>
  <si>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</si>
  <si>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</si>
  <si>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</si>
  <si>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</si>
  <si>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</si>
  <si>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</si>
  <si>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</si>
  <si>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</si>
  <si>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</si>
  <si>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</si>
  <si>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</si>
  <si>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</si>
  <si>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</si>
  <si>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</si>
  <si>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</si>
  <si>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</si>
  <si>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</si>
  <si>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</si>
  <si>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</si>
  <si>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</si>
  <si>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</si>
  <si>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</si>
  <si>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</si>
  <si>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</si>
  <si>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</si>
  <si>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</si>
  <si>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</si>
  <si>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</si>
  <si>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</si>
  <si>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</si>
  <si>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</si>
  <si>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</si>
  <si>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</si>
  <si>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</si>
  <si>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</si>
  <si>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</si>
  <si>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</si>
  <si>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</si>
  <si>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</si>
  <si>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</si>
  <si>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</si>
  <si>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</si>
  <si>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</si>
  <si>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</si>
  <si>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</si>
  <si>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</si>
  <si>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</si>
  <si>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</si>
  <si>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</si>
  <si>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</si>
  <si>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</si>
  <si>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</si>
  <si>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</si>
  <si>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</si>
  <si>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</si>
  <si>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</si>
  <si>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</si>
  <si>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</si>
  <si>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</si>
  <si>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</si>
  <si>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</si>
  <si>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</si>
  <si>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</si>
  <si>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</si>
  <si>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</si>
  <si>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</si>
  <si>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</si>
  <si>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</si>
  <si>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</si>
  <si>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</si>
  <si>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</si>
  <si>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</si>
  <si>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</si>
  <si>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</si>
  <si>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</si>
  <si>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</si>
  <si>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</si>
  <si>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</si>
  <si>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</si>
  <si>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</si>
  <si>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</si>
  <si>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</si>
  <si>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</si>
  <si>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</si>
  <si>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</si>
  <si>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</si>
  <si>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</si>
  <si>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</si>
  <si>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</si>
  <si>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</si>
  <si>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</si>
  <si>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</si>
  <si>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</si>
  <si>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</si>
  <si>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</si>
  <si>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</si>
  <si>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</si>
  <si>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</si>
  <si>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</si>
  <si>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</si>
  <si>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</si>
  <si>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</si>
  <si>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</si>
  <si>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</si>
  <si>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</si>
  <si>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</si>
  <si>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</si>
  <si>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</si>
  <si>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</si>
  <si>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</si>
  <si>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</si>
  <si>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</si>
  <si>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</si>
  <si>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</si>
  <si>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</si>
  <si>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</si>
  <si>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</si>
  <si>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</si>
  <si>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</si>
  <si>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</si>
  <si>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Учреждение</t>
  </si>
  <si>
    <t>План финансово-хозяйственной деятельности</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</si>
  <si>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</si>
  <si>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</si>
  <si>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</si>
  <si>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</si>
  <si>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</si>
  <si>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</si>
  <si>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</si>
  <si>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</si>
  <si>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</si>
  <si>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</si>
  <si>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</si>
  <si>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</si>
  <si>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</si>
  <si>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</si>
  <si>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</si>
  <si>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</si>
  <si>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</si>
  <si>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</si>
  <si>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</si>
  <si>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</si>
  <si>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</si>
  <si>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</si>
  <si>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</si>
  <si>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</si>
  <si>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</si>
  <si>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</si>
  <si>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</si>
  <si>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</si>
  <si>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</si>
  <si>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</si>
  <si>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</si>
  <si>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</si>
  <si>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</si>
  <si>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</si>
  <si>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</si>
  <si>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</si>
  <si>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</si>
  <si>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</si>
  <si>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</si>
  <si>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</si>
  <si>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</si>
  <si>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</si>
  <si>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</si>
  <si>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</si>
  <si>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</si>
  <si>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</si>
  <si>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</si>
  <si>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</si>
  <si>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</si>
  <si>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</si>
  <si>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</si>
  <si>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</si>
  <si>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</si>
  <si>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</si>
  <si>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</si>
  <si>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</si>
  <si>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</si>
  <si>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</si>
  <si>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</si>
  <si>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</si>
  <si>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</si>
  <si>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</si>
  <si>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</si>
  <si>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</si>
  <si>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</si>
  <si>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</si>
  <si>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</si>
  <si>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</si>
  <si>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</si>
  <si>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</si>
  <si>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</si>
  <si>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</si>
  <si>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</si>
  <si>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</si>
  <si>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</si>
  <si>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</si>
  <si>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</si>
  <si>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</si>
  <si>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</si>
  <si>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</si>
  <si>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</si>
  <si>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</si>
  <si>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</si>
  <si>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</si>
  <si>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</si>
  <si>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</si>
  <si>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</si>
  <si>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</si>
  <si>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</si>
  <si>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</si>
  <si>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</si>
  <si>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</si>
  <si>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</si>
  <si>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</si>
  <si>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</si>
  <si>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</si>
  <si>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</si>
  <si>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</si>
  <si>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</si>
  <si>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</si>
  <si>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молодежной политики администрации города Рязани</t>
  </si>
  <si>
    <t>МБДОУ "Детский сад № 31"</t>
  </si>
  <si>
    <t>613Р6002</t>
  </si>
  <si>
    <t>Исполнитель Гл. бухгалтер_______________Н. В. Чернова</t>
  </si>
  <si>
    <t>(4912) 33-56-58</t>
  </si>
  <si>
    <t>Руководитель учреждения (подразделения)</t>
  </si>
  <si>
    <t>«___» ______________ 202__ г.</t>
  </si>
  <si>
    <t xml:space="preserve">Начальник управления образования и </t>
  </si>
  <si>
    <t>Т. В. Сарычева</t>
  </si>
  <si>
    <t>(уполномоченное лицо):  Заведующий_____________Е. Н. Марина</t>
  </si>
  <si>
    <t xml:space="preserve"> на  2025 год </t>
  </si>
  <si>
    <r>
      <t xml:space="preserve">от «27» декабря 2024 г. </t>
    </r>
    <r>
      <rPr>
        <vertAlign val="superscript"/>
        <sz val="12"/>
        <color indexed="8"/>
        <rFont val="Times New Roman"/>
        <family val="1"/>
        <charset val="204"/>
      </rPr>
      <t>1</t>
    </r>
  </si>
  <si>
    <t>на 2025 г. текущий финансовый год</t>
  </si>
  <si>
    <t>на 2026 г. первый год планового периода</t>
  </si>
  <si>
    <t>на 2027 г. второй год планового периода</t>
  </si>
  <si>
    <t>«27» декабря 2024 г.</t>
  </si>
  <si>
    <t>на 2025 г. (текущий финансовый год)</t>
  </si>
  <si>
    <t>на 2026 г. (первый год планового периода)</t>
  </si>
  <si>
    <t>на 2027 г. (второй год планового периода)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</si>
</sst>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
      <sz val="12"/>
      <color rgb="FF000000"/>
      <name val="Times New Roman"/>
      <family val="1"/>
      <charset val="204"/>
    </font>
    <font>
      <sz val="9"/>
      <color rgb="FF000000"/>
      <name val="Times New Roman"/>
      <family val="1"/>
      <charset val="204"/>
    </font>
    <font>
      <sz val="9"/>
      <color theme="1"/>
      <name val="Calibri"/>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2" fontId="1" fillId="0" borderId="1" xfId="0" applyNumberFormat="1" applyFont="1" applyFill="1" applyBorder="1" applyAlignment="1">
      <alignment horizontal="center" wrapText="1"/>
    </xf>
    <xf numFmtId="0" fontId="5" fillId="0" borderId="0" xfId="0" applyNumberFormat="1" applyFont="1" applyAlignment="1">
      <alignment horizontal="left"/>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24" fillId="0" borderId="4" xfId="0" applyNumberFormat="1" applyFont="1" applyBorder="1" applyAlignment="1">
      <alignment horizontal="center"/>
    </xf>
    <xf numFmtId="0" fontId="25" fillId="0" borderId="3" xfId="0" applyNumberFormat="1" applyFont="1" applyBorder="1" applyAlignment="1">
      <alignment horizontal="center" vertical="top"/>
    </xf>
    <xf numFmtId="0" fontId="5" fillId="0" borderId="4" xfId="0" applyNumberFormat="1" applyFont="1" applyBorder="1" applyAlignment="1">
      <alignment horizontal="center"/>
    </xf>
    <xf numFmtId="0" fontId="1" fillId="0" borderId="0" xfId="0" applyNumberFormat="1" applyFont="1" applyAlignment="1">
      <alignment horizontal="right"/>
    </xf>
    <xf numFmtId="0" fontId="5" fillId="0" borderId="0" xfId="0" applyNumberFormat="1" applyFont="1" applyAlignment="1">
      <alignment horizontal="right"/>
    </xf>
    <xf numFmtId="0" fontId="10" fillId="0" borderId="0" xfId="0" applyNumberFormat="1" applyFont="1" applyAlignment="1">
      <alignment horizontal="center"/>
    </xf>
    <xf numFmtId="0" fontId="1"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center" vertical="center"/>
    </xf>
    <xf numFmtId="0" fontId="10" fillId="0" borderId="4" xfId="0" applyNumberFormat="1" applyFont="1" applyBorder="1" applyAlignment="1">
      <alignment horizontal="center"/>
    </xf>
    <xf numFmtId="0" fontId="0" fillId="0" borderId="4" xfId="0" applyBorder="1" applyAlignment="1">
      <alignment horizontal="center"/>
    </xf>
    <xf numFmtId="0" fontId="25" fillId="0" borderId="0" xfId="0" applyNumberFormat="1" applyFont="1" applyBorder="1" applyAlignment="1">
      <alignment horizontal="center" vertical="top"/>
    </xf>
    <xf numFmtId="0" fontId="26" fillId="0" borderId="0" xfId="0" applyFont="1" applyBorder="1" applyAlignment="1">
      <alignment horizontal="center" vertical="top"/>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6" fillId="0" borderId="1" xfId="0" applyFont="1" applyBorder="1" applyAlignment="1">
      <alignment horizontal="center" vertical="top" wrapText="1"/>
    </xf>
    <xf numFmtId="0" fontId="4" fillId="0" borderId="0" xfId="0" applyFont="1" applyFill="1" applyAlignment="1">
      <alignment horizontal="left"/>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zoomScale="75" zoomScaleNormal="70" workbookViewId="0">
      <selection activeCell="D30" sqref="D30:O30"/>
    </sheetView>
  </sheetViews>
  <sheetFormatPr defaultColWidth="8.85546875" defaultRowHeight="15.75" x14ac:dyDescent="0.2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x14ac:dyDescent="0.25">
      <c r="N1" s="107" t="s">
        <v>56</v>
      </c>
      <c r="O1" s="107"/>
      <c r="P1" s="107"/>
      <c r="Q1" s="107"/>
      <c r="R1" s="107"/>
      <c r="S1" s="107"/>
    </row>
    <row r="2" spans="1:20" x14ac:dyDescent="0.25">
      <c r="N2" s="97" t="s">
        <v>244</v>
      </c>
      <c r="O2" s="97"/>
      <c r="P2" s="97"/>
      <c r="Q2" s="97"/>
      <c r="R2" s="97"/>
      <c r="S2" s="97"/>
    </row>
    <row r="3" spans="1:20" x14ac:dyDescent="0.25">
      <c r="N3" s="98" t="s">
        <v>0</v>
      </c>
      <c r="O3" s="98"/>
      <c r="P3" s="98"/>
      <c r="Q3" s="98"/>
      <c r="R3" s="98"/>
      <c r="S3" s="98"/>
    </row>
    <row r="5" spans="1:20" x14ac:dyDescent="0.25">
      <c r="N5" s="97" t="s">
        <v>237</v>
      </c>
      <c r="O5" s="97"/>
      <c r="P5" s="97"/>
      <c r="Q5" s="97"/>
      <c r="R5" s="97"/>
      <c r="S5" s="97"/>
    </row>
    <row r="6" spans="1:20" x14ac:dyDescent="0.25">
      <c r="N6" s="110"/>
      <c r="O6" s="111"/>
      <c r="P6" s="111"/>
      <c r="Q6" s="110"/>
      <c r="R6" s="111"/>
      <c r="S6" s="111"/>
    </row>
    <row r="7" spans="1:20" x14ac:dyDescent="0.25">
      <c r="N7" s="70"/>
      <c r="O7" s="70"/>
      <c r="P7" s="70"/>
      <c r="Q7" s="97" t="s">
        <v>245</v>
      </c>
      <c r="R7" s="109"/>
      <c r="S7" s="109"/>
    </row>
    <row r="8" spans="1:20" x14ac:dyDescent="0.25">
      <c r="N8" s="105" t="s">
        <v>57</v>
      </c>
      <c r="O8" s="106"/>
      <c r="P8" s="106"/>
      <c r="Q8" s="105" t="s">
        <v>58</v>
      </c>
      <c r="R8" s="106"/>
      <c r="S8" s="106"/>
    </row>
    <row r="9" spans="1:20" x14ac:dyDescent="0.25">
      <c r="N9" s="100" t="s">
        <v>243</v>
      </c>
      <c r="O9" s="101"/>
      <c r="P9" s="101"/>
      <c r="Q9" s="101"/>
      <c r="R9" s="101"/>
      <c r="S9" s="101"/>
    </row>
    <row r="10" spans="1:20" x14ac:dyDescent="0.25">
      <c r="N10" s="11"/>
      <c r="O10" s="11"/>
      <c r="P10" s="11"/>
      <c r="Q10" s="11"/>
      <c r="R10" s="11"/>
      <c r="S10" s="11"/>
    </row>
    <row r="11" spans="1:20" x14ac:dyDescent="0.25">
      <c r="N11" s="11"/>
      <c r="O11" s="11"/>
      <c r="P11" s="11"/>
      <c r="Q11" s="11"/>
      <c r="R11" s="11"/>
      <c r="S11" s="11"/>
    </row>
    <row r="12" spans="1:20" x14ac:dyDescent="0.25">
      <c r="N12" s="11"/>
      <c r="O12" s="11"/>
      <c r="P12" s="11"/>
      <c r="Q12" s="11"/>
      <c r="R12" s="11"/>
      <c r="S12" s="11"/>
    </row>
    <row r="14" spans="1:20" x14ac:dyDescent="0.25">
      <c r="A14" s="102" t="s">
        <v>136</v>
      </c>
      <c r="B14" s="102"/>
      <c r="C14" s="102"/>
      <c r="D14" s="102"/>
      <c r="E14" s="102"/>
      <c r="F14" s="102"/>
      <c r="G14" s="102"/>
      <c r="H14" s="102"/>
      <c r="I14" s="102"/>
      <c r="J14" s="102"/>
      <c r="K14" s="102"/>
      <c r="L14" s="102"/>
      <c r="M14" s="102"/>
      <c r="N14" s="102"/>
      <c r="O14" s="102"/>
      <c r="P14" s="102"/>
      <c r="Q14" s="102"/>
      <c r="R14" s="102"/>
      <c r="S14" s="102"/>
    </row>
    <row r="15" spans="1:20" x14ac:dyDescent="0.25">
      <c r="A15" s="102" t="s">
        <v>247</v>
      </c>
      <c r="B15" s="102"/>
      <c r="C15" s="102"/>
      <c r="D15" s="102"/>
      <c r="E15" s="102"/>
      <c r="F15" s="102"/>
      <c r="G15" s="102"/>
      <c r="H15" s="102"/>
      <c r="I15" s="102"/>
      <c r="J15" s="102"/>
      <c r="K15" s="102"/>
      <c r="L15" s="102"/>
      <c r="M15" s="102"/>
      <c r="N15" s="102"/>
      <c r="O15" s="102"/>
      <c r="P15" s="102"/>
      <c r="Q15" s="102"/>
      <c r="R15" s="102"/>
      <c r="S15" s="102"/>
      <c r="T15" s="69"/>
    </row>
    <row r="16" spans="1:20" x14ac:dyDescent="0.25">
      <c r="A16" s="103"/>
      <c r="B16" s="104"/>
      <c r="C16" s="104"/>
      <c r="D16" s="104"/>
      <c r="E16" s="104"/>
      <c r="F16" s="104"/>
      <c r="G16" s="104"/>
      <c r="H16" s="104"/>
      <c r="I16" s="104"/>
      <c r="J16" s="104"/>
      <c r="K16" s="104"/>
      <c r="L16" s="104"/>
      <c r="M16" s="104"/>
      <c r="N16" s="104"/>
      <c r="O16" s="104"/>
      <c r="P16" s="104"/>
      <c r="Q16" s="104"/>
      <c r="R16" s="104"/>
      <c r="S16" s="104"/>
    </row>
    <row r="17" spans="2:19" ht="18.75" x14ac:dyDescent="0.25">
      <c r="I17" s="86" t="s">
        <v>248</v>
      </c>
    </row>
    <row r="18" spans="2:19" ht="30" customHeight="1" x14ac:dyDescent="0.25">
      <c r="P18" s="5"/>
      <c r="Q18" s="5"/>
      <c r="R18" s="5"/>
      <c r="S18" s="6" t="s">
        <v>1</v>
      </c>
    </row>
    <row r="19" spans="2:19" x14ac:dyDescent="0.25">
      <c r="O19" s="7"/>
      <c r="P19" s="71"/>
      <c r="Q19" s="71"/>
      <c r="R19" s="47" t="s">
        <v>2</v>
      </c>
      <c r="S19" s="87">
        <v>45653</v>
      </c>
    </row>
    <row r="20" spans="2:19" x14ac:dyDescent="0.25">
      <c r="P20" s="90" t="s">
        <v>3</v>
      </c>
      <c r="Q20" s="90"/>
      <c r="R20" s="91"/>
      <c r="S20" s="74" t="s">
        <v>239</v>
      </c>
    </row>
    <row r="21" spans="2:19" x14ac:dyDescent="0.25">
      <c r="B21" s="69" t="s">
        <v>135</v>
      </c>
      <c r="C21" s="69"/>
      <c r="D21" s="108" t="s">
        <v>238</v>
      </c>
      <c r="E21" s="108"/>
      <c r="F21" s="108"/>
      <c r="G21" s="108"/>
      <c r="H21" s="108"/>
      <c r="I21" s="108"/>
      <c r="J21" s="108"/>
      <c r="K21" s="108"/>
      <c r="L21" s="108"/>
      <c r="M21" s="108"/>
      <c r="N21" s="108"/>
      <c r="O21" s="108"/>
      <c r="P21" s="90" t="s">
        <v>6</v>
      </c>
      <c r="Q21" s="90"/>
      <c r="R21" s="91"/>
      <c r="S21" s="75">
        <v>6229056759</v>
      </c>
    </row>
    <row r="22" spans="2:19" x14ac:dyDescent="0.25">
      <c r="B22" s="94"/>
      <c r="C22" s="94"/>
      <c r="D22" s="94"/>
      <c r="E22" s="94"/>
      <c r="F22" s="94"/>
      <c r="G22" s="94"/>
      <c r="H22" s="94"/>
      <c r="I22" s="94"/>
      <c r="J22" s="94"/>
      <c r="K22" s="94"/>
      <c r="L22" s="94"/>
      <c r="M22" s="94"/>
      <c r="N22" s="94"/>
      <c r="O22" s="94"/>
      <c r="R22" s="73" t="s">
        <v>7</v>
      </c>
      <c r="S22" s="74">
        <v>622901001</v>
      </c>
    </row>
    <row r="23" spans="2:19" x14ac:dyDescent="0.25">
      <c r="B23" s="69" t="s">
        <v>4</v>
      </c>
      <c r="C23" s="69"/>
      <c r="D23" s="69"/>
      <c r="E23" s="69"/>
      <c r="F23" s="69"/>
      <c r="G23" s="69"/>
      <c r="H23" s="69"/>
      <c r="I23" s="69"/>
      <c r="J23" s="69"/>
      <c r="K23" s="69"/>
      <c r="L23" s="69"/>
      <c r="P23" s="90" t="s">
        <v>3</v>
      </c>
      <c r="Q23" s="90"/>
      <c r="R23" s="91"/>
      <c r="S23" s="8"/>
    </row>
    <row r="24" spans="2:19" x14ac:dyDescent="0.25">
      <c r="B24" s="69" t="s">
        <v>137</v>
      </c>
      <c r="C24" s="69"/>
      <c r="D24" s="69"/>
      <c r="E24" s="69"/>
      <c r="F24" s="99" t="s">
        <v>138</v>
      </c>
      <c r="G24" s="99"/>
      <c r="H24" s="99"/>
      <c r="I24" s="99"/>
      <c r="J24" s="99"/>
      <c r="K24" s="99"/>
      <c r="L24" s="99"/>
      <c r="M24" s="99"/>
      <c r="N24" s="99"/>
      <c r="O24" s="99"/>
      <c r="P24" s="90" t="s">
        <v>5</v>
      </c>
      <c r="Q24" s="90"/>
      <c r="R24" s="91"/>
      <c r="S24" s="8"/>
    </row>
    <row r="25" spans="2:19" x14ac:dyDescent="0.25">
      <c r="B25" s="9"/>
      <c r="C25" s="9"/>
      <c r="D25" s="9"/>
      <c r="E25" s="9"/>
      <c r="F25" s="9"/>
      <c r="G25" s="9"/>
      <c r="H25" s="9"/>
      <c r="I25" s="9"/>
      <c r="J25" s="9"/>
      <c r="K25" s="9"/>
      <c r="L25" s="9"/>
      <c r="P25" s="71"/>
      <c r="Q25" s="71"/>
      <c r="R25" s="72"/>
      <c r="S25" s="74"/>
    </row>
    <row r="26" spans="2:19" x14ac:dyDescent="0.25">
      <c r="B26" s="89" t="s">
        <v>59</v>
      </c>
      <c r="C26" s="89"/>
      <c r="D26" s="89"/>
      <c r="E26" s="89"/>
      <c r="F26" s="89"/>
      <c r="G26" s="89"/>
      <c r="H26" s="89"/>
      <c r="I26" s="89"/>
      <c r="J26" s="89"/>
      <c r="K26" s="89"/>
      <c r="L26" s="89"/>
      <c r="P26" s="90" t="s">
        <v>3</v>
      </c>
      <c r="Q26" s="90"/>
      <c r="R26" s="91"/>
      <c r="S26" s="76"/>
    </row>
    <row r="27" spans="2:19" ht="15.75" customHeight="1" x14ac:dyDescent="0.25">
      <c r="B27" s="69" t="s">
        <v>139</v>
      </c>
      <c r="C27" s="44"/>
      <c r="D27" s="44"/>
      <c r="E27" s="94" t="s">
        <v>140</v>
      </c>
      <c r="F27" s="94"/>
      <c r="G27" s="94"/>
      <c r="H27" s="94"/>
      <c r="I27" s="94"/>
      <c r="J27" s="94"/>
      <c r="K27" s="94"/>
      <c r="L27" s="94"/>
      <c r="M27" s="94"/>
      <c r="N27" s="94"/>
      <c r="O27" s="94"/>
      <c r="P27" s="90" t="s">
        <v>5</v>
      </c>
      <c r="Q27" s="90"/>
      <c r="R27" s="91"/>
      <c r="S27" s="8">
        <v>474</v>
      </c>
    </row>
    <row r="28" spans="2:19" ht="15.75" customHeight="1" x14ac:dyDescent="0.25">
      <c r="B28" s="92"/>
      <c r="C28" s="92"/>
      <c r="D28" s="92"/>
      <c r="E28" s="92"/>
      <c r="F28" s="92"/>
      <c r="G28" s="92"/>
      <c r="H28" s="92"/>
      <c r="I28" s="92"/>
      <c r="J28" s="92"/>
      <c r="K28" s="92"/>
      <c r="L28" s="92"/>
      <c r="M28" s="93"/>
      <c r="N28" s="93"/>
      <c r="P28" s="71"/>
      <c r="Q28" s="71"/>
      <c r="R28" s="72"/>
      <c r="S28" s="75"/>
    </row>
    <row r="29" spans="2:19" ht="15.75" customHeight="1" x14ac:dyDescent="0.25">
      <c r="B29" s="42" t="s">
        <v>141</v>
      </c>
      <c r="C29" s="43"/>
      <c r="D29" s="95">
        <v>0</v>
      </c>
      <c r="E29" s="95"/>
      <c r="F29" s="95"/>
      <c r="G29" s="95"/>
      <c r="H29" s="95"/>
      <c r="I29" s="95"/>
      <c r="J29" s="95"/>
      <c r="K29" s="95"/>
      <c r="L29" s="95"/>
      <c r="M29" s="95"/>
      <c r="N29" s="95"/>
      <c r="O29" s="95"/>
      <c r="P29" s="71"/>
      <c r="Q29" s="71"/>
      <c r="R29" s="72"/>
      <c r="S29" s="75"/>
    </row>
    <row r="30" spans="2:19" ht="15.75" customHeight="1" x14ac:dyDescent="0.25">
      <c r="B30" s="42"/>
      <c r="C30" s="43"/>
      <c r="D30" s="96" t="s">
        <v>142</v>
      </c>
      <c r="E30" s="96"/>
      <c r="F30" s="96"/>
      <c r="G30" s="96"/>
      <c r="H30" s="96"/>
      <c r="I30" s="96"/>
      <c r="J30" s="96"/>
      <c r="K30" s="96"/>
      <c r="L30" s="96"/>
      <c r="M30" s="96"/>
      <c r="N30" s="96"/>
      <c r="O30" s="96"/>
      <c r="P30" s="71"/>
      <c r="Q30" s="71"/>
      <c r="R30" s="72"/>
      <c r="S30" s="75"/>
    </row>
    <row r="31" spans="2:19" x14ac:dyDescent="0.25">
      <c r="B31" s="89" t="s">
        <v>8</v>
      </c>
      <c r="C31" s="89"/>
      <c r="D31" s="89"/>
      <c r="E31" s="89"/>
      <c r="F31" s="89"/>
      <c r="G31" s="89"/>
      <c r="H31" s="89"/>
      <c r="I31" s="89"/>
      <c r="J31" s="89"/>
      <c r="K31" s="89"/>
      <c r="L31" s="89"/>
      <c r="P31" s="90" t="s">
        <v>9</v>
      </c>
      <c r="Q31" s="90"/>
      <c r="R31" s="91"/>
      <c r="S31" s="6" t="s">
        <v>10</v>
      </c>
    </row>
  </sheetData>
  <mergeCells count="29">
    <mergeCell ref="N1:S1"/>
    <mergeCell ref="A15:S15"/>
    <mergeCell ref="B22:O22"/>
    <mergeCell ref="D21:O21"/>
    <mergeCell ref="P20:R20"/>
    <mergeCell ref="Q7:S7"/>
    <mergeCell ref="N6:P6"/>
    <mergeCell ref="Q6:S6"/>
    <mergeCell ref="B26:L26"/>
    <mergeCell ref="P24:R24"/>
    <mergeCell ref="N5:S5"/>
    <mergeCell ref="N2:S2"/>
    <mergeCell ref="N3:S3"/>
    <mergeCell ref="F24:O24"/>
    <mergeCell ref="P21:R21"/>
    <mergeCell ref="N9:S9"/>
    <mergeCell ref="A14:S14"/>
    <mergeCell ref="A16:S16"/>
    <mergeCell ref="N8:P8"/>
    <mergeCell ref="Q8:S8"/>
    <mergeCell ref="P26:R26"/>
    <mergeCell ref="P23:R23"/>
    <mergeCell ref="B31:L31"/>
    <mergeCell ref="P31:R31"/>
    <mergeCell ref="B28:N28"/>
    <mergeCell ref="E27:O27"/>
    <mergeCell ref="D29:O29"/>
    <mergeCell ref="D30:O30"/>
    <mergeCell ref="P27:R27"/>
  </mergeCells>
  <phoneticPr fontId="8" type="noConversion"/>
  <pageMargins left="0" right="0" top="0"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8"/>
  <sheetViews>
    <sheetView showZeros="0" tabSelected="1" topLeftCell="A61" zoomScale="85" zoomScaleNormal="85" workbookViewId="0">
      <selection activeCell="F64" sqref="F64"/>
    </sheetView>
  </sheetViews>
  <sheetFormatPr defaultColWidth="8.85546875" defaultRowHeight="15" x14ac:dyDescent="0.2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x14ac:dyDescent="0.25">
      <c r="A1" s="113" t="s">
        <v>11</v>
      </c>
      <c r="B1" s="113"/>
      <c r="C1" s="113"/>
      <c r="D1" s="113"/>
      <c r="E1" s="113"/>
      <c r="F1" s="113"/>
      <c r="G1" s="113"/>
      <c r="H1" s="45"/>
    </row>
    <row r="3" spans="1:9" x14ac:dyDescent="0.25">
      <c r="A3" s="112" t="s">
        <v>12</v>
      </c>
      <c r="B3" s="112" t="s">
        <v>46</v>
      </c>
      <c r="C3" s="112" t="s">
        <v>233</v>
      </c>
      <c r="D3" s="112" t="s">
        <v>234</v>
      </c>
      <c r="E3" s="112" t="s">
        <v>13</v>
      </c>
      <c r="F3" s="112"/>
      <c r="G3" s="112"/>
      <c r="H3" s="112"/>
    </row>
    <row r="4" spans="1:9" ht="24" x14ac:dyDescent="0.25">
      <c r="A4" s="112"/>
      <c r="B4" s="112"/>
      <c r="C4" s="112"/>
      <c r="D4" s="112"/>
      <c r="E4" s="37" t="s">
        <v>249</v>
      </c>
      <c r="F4" s="37" t="s">
        <v>250</v>
      </c>
      <c r="G4" s="37" t="s">
        <v>251</v>
      </c>
      <c r="H4" s="37" t="s">
        <v>99</v>
      </c>
    </row>
    <row r="5" spans="1:9" ht="15.75" x14ac:dyDescent="0.25">
      <c r="A5" s="13">
        <v>1</v>
      </c>
      <c r="B5" s="13">
        <v>2</v>
      </c>
      <c r="C5" s="13">
        <v>3</v>
      </c>
      <c r="D5" s="49" t="s">
        <v>100</v>
      </c>
      <c r="E5" s="13">
        <v>4</v>
      </c>
      <c r="F5" s="13">
        <v>5</v>
      </c>
      <c r="G5" s="13">
        <v>6</v>
      </c>
      <c r="H5" s="13">
        <v>7</v>
      </c>
    </row>
    <row r="6" spans="1:9" ht="18" x14ac:dyDescent="0.25">
      <c r="A6" s="14" t="s">
        <v>78</v>
      </c>
      <c r="B6" s="15" t="s">
        <v>14</v>
      </c>
      <c r="C6" s="13" t="s">
        <v>15</v>
      </c>
      <c r="D6" s="13" t="s">
        <v>15</v>
      </c>
      <c r="E6" s="24">
        <v>265001.42</v>
      </c>
      <c r="F6" s="24"/>
      <c r="G6" s="24"/>
      <c r="H6" s="24"/>
      <c r="I6" s="16"/>
    </row>
    <row r="7" spans="1:9" ht="18.75" x14ac:dyDescent="0.25">
      <c r="A7" s="14" t="s">
        <v>79</v>
      </c>
      <c r="B7" s="15" t="s">
        <v>16</v>
      </c>
      <c r="C7" s="13" t="s">
        <v>15</v>
      </c>
      <c r="D7" s="13" t="s">
        <v>15</v>
      </c>
      <c r="E7" s="24">
        <f>E6+E8-E30</f>
        <v>0</v>
      </c>
      <c r="F7" s="24">
        <f t="shared" ref="F7:H7" si="0">F6+F8-F30</f>
        <v>0</v>
      </c>
      <c r="G7" s="24">
        <f t="shared" si="0"/>
        <v>0</v>
      </c>
      <c r="H7" s="24">
        <f t="shared" si="0"/>
        <v>0</v>
      </c>
    </row>
    <row r="8" spans="1:9" ht="15.75" x14ac:dyDescent="0.25">
      <c r="A8" s="32" t="s">
        <v>145</v>
      </c>
      <c r="B8" s="33">
        <v>1000</v>
      </c>
      <c r="C8" s="34"/>
      <c r="D8" s="34"/>
      <c r="E8" s="35">
        <f>E9+E10+E14+E15+E19+E20+E27</f>
        <v>54083294.259999998</v>
      </c>
      <c r="F8" s="35">
        <f t="shared" ref="F8:H8" si="1">F9+F10+F14+F15+F19+F20+F27</f>
        <v>53969100.060000002</v>
      </c>
      <c r="G8" s="35">
        <f t="shared" si="1"/>
        <v>54733007.710000001</v>
      </c>
      <c r="H8" s="35">
        <f t="shared" si="1"/>
        <v>0</v>
      </c>
    </row>
    <row r="9" spans="1:9" ht="31.5" x14ac:dyDescent="0.25">
      <c r="A9" s="14" t="s">
        <v>235</v>
      </c>
      <c r="B9" s="15">
        <v>1100</v>
      </c>
      <c r="C9" s="13">
        <v>120</v>
      </c>
      <c r="D9" s="13"/>
      <c r="E9" s="82"/>
      <c r="F9" s="82"/>
      <c r="G9" s="82"/>
      <c r="H9" s="82"/>
    </row>
    <row r="10" spans="1:9" ht="15.75" x14ac:dyDescent="0.25">
      <c r="A10" s="14" t="s">
        <v>18</v>
      </c>
      <c r="B10" s="15">
        <v>1200</v>
      </c>
      <c r="C10" s="13">
        <v>130</v>
      </c>
      <c r="D10" s="13"/>
      <c r="E10" s="83">
        <f>E11+E12+E13</f>
        <v>53524398.939999998</v>
      </c>
      <c r="F10" s="83">
        <f t="shared" ref="F10:H10" si="2">F11+F12+F13</f>
        <v>53969100.060000002</v>
      </c>
      <c r="G10" s="83">
        <f t="shared" si="2"/>
        <v>54733007.710000001</v>
      </c>
      <c r="H10" s="83">
        <f t="shared" si="2"/>
        <v>0</v>
      </c>
    </row>
    <row r="11" spans="1:9" ht="47.25" x14ac:dyDescent="0.25">
      <c r="A11" s="25" t="s">
        <v>164</v>
      </c>
      <c r="B11" s="18">
        <v>1210</v>
      </c>
      <c r="C11" s="17">
        <v>130</v>
      </c>
      <c r="D11" s="17">
        <v>131</v>
      </c>
      <c r="E11" s="19">
        <v>48559698.939999998</v>
      </c>
      <c r="F11" s="77">
        <v>49830200.060000002</v>
      </c>
      <c r="G11" s="77">
        <v>50428507.710000001</v>
      </c>
      <c r="H11" s="77"/>
    </row>
    <row r="12" spans="1:9" ht="31.5" x14ac:dyDescent="0.25">
      <c r="A12" s="25" t="s">
        <v>165</v>
      </c>
      <c r="B12" s="18" t="s">
        <v>55</v>
      </c>
      <c r="C12" s="17">
        <v>130</v>
      </c>
      <c r="D12" s="17">
        <v>131</v>
      </c>
      <c r="E12" s="19">
        <v>4964700</v>
      </c>
      <c r="F12" s="77">
        <v>4138900</v>
      </c>
      <c r="G12" s="77">
        <v>4304500</v>
      </c>
      <c r="H12" s="77"/>
    </row>
    <row r="13" spans="1:9" ht="15.75" x14ac:dyDescent="0.25">
      <c r="A13" s="25" t="s">
        <v>166</v>
      </c>
      <c r="B13" s="18" t="s">
        <v>146</v>
      </c>
      <c r="C13" s="17">
        <v>130</v>
      </c>
      <c r="D13" s="17">
        <v>139</v>
      </c>
      <c r="E13" s="19"/>
      <c r="F13" s="77"/>
      <c r="G13" s="77"/>
      <c r="H13" s="77"/>
    </row>
    <row r="14" spans="1:9" ht="15.75" x14ac:dyDescent="0.25">
      <c r="A14" s="14" t="s">
        <v>19</v>
      </c>
      <c r="B14" s="15">
        <v>1300</v>
      </c>
      <c r="C14" s="13">
        <v>140</v>
      </c>
      <c r="D14" s="13"/>
      <c r="E14" s="82"/>
      <c r="F14" s="82"/>
      <c r="G14" s="82"/>
      <c r="H14" s="82"/>
    </row>
    <row r="15" spans="1:9" ht="15.75" x14ac:dyDescent="0.25">
      <c r="A15" s="14" t="s">
        <v>20</v>
      </c>
      <c r="B15" s="15">
        <v>1400</v>
      </c>
      <c r="C15" s="13">
        <v>150</v>
      </c>
      <c r="D15" s="13"/>
      <c r="E15" s="82">
        <f>E16+E17+E18</f>
        <v>558895.31999999995</v>
      </c>
      <c r="F15" s="82">
        <f t="shared" ref="F15:H15" si="3">F16+F17+F18</f>
        <v>0</v>
      </c>
      <c r="G15" s="82">
        <f t="shared" si="3"/>
        <v>0</v>
      </c>
      <c r="H15" s="82">
        <f t="shared" si="3"/>
        <v>0</v>
      </c>
    </row>
    <row r="16" spans="1:9" ht="31.5" x14ac:dyDescent="0.25">
      <c r="A16" s="27" t="s">
        <v>147</v>
      </c>
      <c r="B16" s="28" t="s">
        <v>62</v>
      </c>
      <c r="C16" s="29">
        <v>150</v>
      </c>
      <c r="D16" s="29">
        <v>152</v>
      </c>
      <c r="E16" s="30">
        <v>558895.31999999995</v>
      </c>
      <c r="F16" s="30"/>
      <c r="G16" s="30"/>
      <c r="H16" s="30"/>
    </row>
    <row r="17" spans="1:8" ht="15.75" x14ac:dyDescent="0.25">
      <c r="A17" s="27" t="s">
        <v>148</v>
      </c>
      <c r="B17" s="28" t="s">
        <v>63</v>
      </c>
      <c r="C17" s="29">
        <v>150</v>
      </c>
      <c r="D17" s="29">
        <v>152</v>
      </c>
      <c r="E17" s="30"/>
      <c r="F17" s="30"/>
      <c r="G17" s="30"/>
      <c r="H17" s="30"/>
    </row>
    <row r="18" spans="1:8" ht="39" customHeight="1" x14ac:dyDescent="0.25">
      <c r="A18" s="27" t="s">
        <v>149</v>
      </c>
      <c r="B18" s="28" t="s">
        <v>150</v>
      </c>
      <c r="C18" s="29">
        <v>150</v>
      </c>
      <c r="D18" s="29">
        <v>155</v>
      </c>
      <c r="E18" s="30"/>
      <c r="F18" s="30"/>
      <c r="G18" s="30"/>
      <c r="H18" s="30"/>
    </row>
    <row r="19" spans="1:8" ht="15.75" x14ac:dyDescent="0.25">
      <c r="A19" s="27" t="s">
        <v>236</v>
      </c>
      <c r="B19" s="28">
        <v>1500</v>
      </c>
      <c r="C19" s="29">
        <v>180</v>
      </c>
      <c r="D19" s="29"/>
      <c r="E19" s="85"/>
      <c r="F19" s="85"/>
      <c r="G19" s="85"/>
      <c r="H19" s="85"/>
    </row>
    <row r="20" spans="1:8" ht="15.75" x14ac:dyDescent="0.25">
      <c r="A20" s="14" t="s">
        <v>21</v>
      </c>
      <c r="B20" s="15" t="s">
        <v>151</v>
      </c>
      <c r="C20" s="13"/>
      <c r="D20" s="13"/>
      <c r="E20" s="82">
        <f>E22</f>
        <v>0</v>
      </c>
      <c r="F20" s="82">
        <f t="shared" ref="F20:H20" si="4">F22</f>
        <v>0</v>
      </c>
      <c r="G20" s="82">
        <f t="shared" si="4"/>
        <v>0</v>
      </c>
      <c r="H20" s="82">
        <f t="shared" si="4"/>
        <v>0</v>
      </c>
    </row>
    <row r="21" spans="1:8" ht="15.75" x14ac:dyDescent="0.25">
      <c r="A21" s="14" t="s">
        <v>17</v>
      </c>
      <c r="B21" s="15"/>
      <c r="C21" s="13"/>
      <c r="D21" s="13"/>
      <c r="E21" s="24"/>
      <c r="F21" s="24"/>
      <c r="G21" s="24"/>
      <c r="H21" s="24"/>
    </row>
    <row r="22" spans="1:8" ht="15.75" x14ac:dyDescent="0.25">
      <c r="A22" s="14" t="s">
        <v>152</v>
      </c>
      <c r="B22" s="15" t="s">
        <v>153</v>
      </c>
      <c r="C22" s="13">
        <v>400</v>
      </c>
      <c r="D22" s="13"/>
      <c r="E22" s="24">
        <f>SUM(E23:E26)</f>
        <v>0</v>
      </c>
      <c r="F22" s="24">
        <f t="shared" ref="F22:H22" si="5">SUM(F23:F26)</f>
        <v>0</v>
      </c>
      <c r="G22" s="24">
        <f t="shared" si="5"/>
        <v>0</v>
      </c>
      <c r="H22" s="24">
        <f t="shared" si="5"/>
        <v>0</v>
      </c>
    </row>
    <row r="23" spans="1:8" ht="31.5" x14ac:dyDescent="0.25">
      <c r="A23" s="14" t="s">
        <v>154</v>
      </c>
      <c r="B23" s="15" t="s">
        <v>155</v>
      </c>
      <c r="C23" s="13">
        <v>410</v>
      </c>
      <c r="D23" s="13"/>
      <c r="E23" s="24"/>
      <c r="F23" s="24"/>
      <c r="G23" s="24"/>
      <c r="H23" s="24"/>
    </row>
    <row r="24" spans="1:8" ht="15.75" x14ac:dyDescent="0.25">
      <c r="A24" s="14" t="s">
        <v>156</v>
      </c>
      <c r="B24" s="15" t="s">
        <v>157</v>
      </c>
      <c r="C24" s="13">
        <v>420</v>
      </c>
      <c r="D24" s="13"/>
      <c r="E24" s="24"/>
      <c r="F24" s="24"/>
      <c r="G24" s="24"/>
      <c r="H24" s="24"/>
    </row>
    <row r="25" spans="1:8" ht="15.75" x14ac:dyDescent="0.25">
      <c r="A25" s="14" t="s">
        <v>158</v>
      </c>
      <c r="B25" s="15" t="s">
        <v>160</v>
      </c>
      <c r="C25" s="13">
        <v>430</v>
      </c>
      <c r="D25" s="13"/>
      <c r="E25" s="24"/>
      <c r="F25" s="24"/>
      <c r="G25" s="24"/>
      <c r="H25" s="24"/>
    </row>
    <row r="26" spans="1:8" ht="15.75" x14ac:dyDescent="0.25">
      <c r="A26" s="14" t="s">
        <v>159</v>
      </c>
      <c r="B26" s="15" t="s">
        <v>161</v>
      </c>
      <c r="C26" s="13">
        <v>440</v>
      </c>
      <c r="D26" s="13"/>
      <c r="E26" s="24"/>
      <c r="F26" s="24"/>
      <c r="G26" s="24"/>
      <c r="H26" s="24"/>
    </row>
    <row r="27" spans="1:8" ht="18.75" x14ac:dyDescent="0.25">
      <c r="A27" s="14" t="s">
        <v>80</v>
      </c>
      <c r="B27" s="15" t="s">
        <v>162</v>
      </c>
      <c r="C27" s="13" t="s">
        <v>15</v>
      </c>
      <c r="D27" s="84"/>
      <c r="E27" s="82">
        <f>E28</f>
        <v>0</v>
      </c>
      <c r="F27" s="82">
        <f t="shared" ref="F27:H27" si="6">F28</f>
        <v>0</v>
      </c>
      <c r="G27" s="82">
        <f t="shared" si="6"/>
        <v>0</v>
      </c>
      <c r="H27" s="82">
        <f t="shared" si="6"/>
        <v>0</v>
      </c>
    </row>
    <row r="28" spans="1:8" ht="15.75" x14ac:dyDescent="0.25">
      <c r="A28" s="14" t="s">
        <v>22</v>
      </c>
      <c r="B28" s="117" t="s">
        <v>163</v>
      </c>
      <c r="C28" s="119">
        <v>510</v>
      </c>
      <c r="D28" s="119"/>
      <c r="E28" s="114"/>
      <c r="F28" s="114"/>
      <c r="G28" s="114"/>
      <c r="H28" s="114"/>
    </row>
    <row r="29" spans="1:8" ht="31.5" x14ac:dyDescent="0.25">
      <c r="A29" s="14" t="s">
        <v>47</v>
      </c>
      <c r="B29" s="118"/>
      <c r="C29" s="118"/>
      <c r="D29" s="118"/>
      <c r="E29" s="115"/>
      <c r="F29" s="115"/>
      <c r="G29" s="115"/>
      <c r="H29" s="115"/>
    </row>
    <row r="30" spans="1:8" ht="15.75" x14ac:dyDescent="0.25">
      <c r="A30" s="32" t="s">
        <v>167</v>
      </c>
      <c r="B30" s="33">
        <v>2000</v>
      </c>
      <c r="C30" s="34" t="s">
        <v>15</v>
      </c>
      <c r="D30" s="34"/>
      <c r="E30" s="35">
        <f>E31+E45+E51+E55+E62+E64+E80</f>
        <v>54348295.68</v>
      </c>
      <c r="F30" s="35">
        <f t="shared" ref="F30:H30" si="7">F31+F45+F51+F55+F62+F64+F80</f>
        <v>53969100.060000002</v>
      </c>
      <c r="G30" s="35">
        <f t="shared" si="7"/>
        <v>54733007.710000001</v>
      </c>
      <c r="H30" s="35">
        <f t="shared" si="7"/>
        <v>0</v>
      </c>
    </row>
    <row r="31" spans="1:8" ht="15" customHeight="1" x14ac:dyDescent="0.25">
      <c r="A31" s="122" t="s">
        <v>168</v>
      </c>
      <c r="B31" s="120">
        <v>2100</v>
      </c>
      <c r="C31" s="121" t="s">
        <v>15</v>
      </c>
      <c r="D31" s="121"/>
      <c r="E31" s="116">
        <f>E33+E36+E37+E40+E41+E42+E43</f>
        <v>42215112.939999998</v>
      </c>
      <c r="F31" s="116">
        <f t="shared" ref="F31:H31" si="8">F33+F36+F37+F40+F41+F42+F43</f>
        <v>42535314.060000002</v>
      </c>
      <c r="G31" s="116">
        <f t="shared" si="8"/>
        <v>42815121.710000001</v>
      </c>
      <c r="H31" s="116">
        <f t="shared" si="8"/>
        <v>0</v>
      </c>
    </row>
    <row r="32" spans="1:8" ht="18.75" customHeight="1" x14ac:dyDescent="0.25">
      <c r="A32" s="123"/>
      <c r="B32" s="120"/>
      <c r="C32" s="121"/>
      <c r="D32" s="121"/>
      <c r="E32" s="116"/>
      <c r="F32" s="116"/>
      <c r="G32" s="116"/>
      <c r="H32" s="116"/>
    </row>
    <row r="33" spans="1:8" ht="31.5" x14ac:dyDescent="0.25">
      <c r="A33" s="14" t="s">
        <v>192</v>
      </c>
      <c r="B33" s="15">
        <v>2110</v>
      </c>
      <c r="C33" s="13">
        <v>111</v>
      </c>
      <c r="D33" s="13" t="s">
        <v>169</v>
      </c>
      <c r="E33" s="80">
        <f>E34+E35</f>
        <v>32423238.82</v>
      </c>
      <c r="F33" s="80">
        <f t="shared" ref="F33:H33" si="9">F34+F35</f>
        <v>32669212.030000001</v>
      </c>
      <c r="G33" s="80">
        <f t="shared" si="9"/>
        <v>32884118.060000002</v>
      </c>
      <c r="H33" s="80">
        <f t="shared" si="9"/>
        <v>0</v>
      </c>
    </row>
    <row r="34" spans="1:8" ht="15.75" x14ac:dyDescent="0.25">
      <c r="A34" s="14" t="s">
        <v>194</v>
      </c>
      <c r="B34" s="15" t="s">
        <v>170</v>
      </c>
      <c r="C34" s="13">
        <v>111</v>
      </c>
      <c r="D34" s="13">
        <v>211</v>
      </c>
      <c r="E34" s="24">
        <v>32273238.82</v>
      </c>
      <c r="F34" s="24">
        <f>6302078.75+26367133.28</f>
        <v>32669212.030000001</v>
      </c>
      <c r="G34" s="24">
        <f>6516984.78+26367133.28</f>
        <v>32884118.060000002</v>
      </c>
      <c r="H34" s="24"/>
    </row>
    <row r="35" spans="1:8" ht="15.75" x14ac:dyDescent="0.25">
      <c r="A35" s="14" t="s">
        <v>193</v>
      </c>
      <c r="B35" s="15" t="s">
        <v>171</v>
      </c>
      <c r="C35" s="13">
        <v>111</v>
      </c>
      <c r="D35" s="13">
        <v>266</v>
      </c>
      <c r="E35" s="24">
        <v>150000</v>
      </c>
      <c r="F35" s="24"/>
      <c r="G35" s="24"/>
      <c r="H35" s="24"/>
    </row>
    <row r="36" spans="1:8" ht="31.5" x14ac:dyDescent="0.25">
      <c r="A36" s="14" t="s">
        <v>195</v>
      </c>
      <c r="B36" s="15">
        <v>2130</v>
      </c>
      <c r="C36" s="13">
        <v>113</v>
      </c>
      <c r="D36" s="13"/>
      <c r="E36" s="80"/>
      <c r="F36" s="80"/>
      <c r="G36" s="80"/>
      <c r="H36" s="80"/>
    </row>
    <row r="37" spans="1:8" ht="31.5" x14ac:dyDescent="0.25">
      <c r="A37" s="14" t="s">
        <v>196</v>
      </c>
      <c r="B37" s="15">
        <v>2140</v>
      </c>
      <c r="C37" s="13">
        <v>119</v>
      </c>
      <c r="D37" s="13" t="s">
        <v>169</v>
      </c>
      <c r="E37" s="81">
        <f>E38+E39</f>
        <v>9791874.1199999992</v>
      </c>
      <c r="F37" s="81">
        <f t="shared" ref="F37:H37" si="10">F38+F39</f>
        <v>9866102.0299999993</v>
      </c>
      <c r="G37" s="81">
        <f t="shared" si="10"/>
        <v>9931003.6500000004</v>
      </c>
      <c r="H37" s="81">
        <f t="shared" si="10"/>
        <v>0</v>
      </c>
    </row>
    <row r="38" spans="1:8" ht="31.5" x14ac:dyDescent="0.25">
      <c r="A38" s="14" t="s">
        <v>197</v>
      </c>
      <c r="B38" s="15">
        <v>2141</v>
      </c>
      <c r="C38" s="13">
        <v>119</v>
      </c>
      <c r="D38" s="13">
        <v>213</v>
      </c>
      <c r="E38" s="24">
        <v>9791874.1199999992</v>
      </c>
      <c r="F38" s="24">
        <f>1903227.78+7962874.25</f>
        <v>9866102.0299999993</v>
      </c>
      <c r="G38" s="24">
        <f>1968129.4+7962874.25</f>
        <v>9931003.6500000004</v>
      </c>
      <c r="H38" s="24"/>
    </row>
    <row r="39" spans="1:8" ht="15.75" x14ac:dyDescent="0.25">
      <c r="A39" s="14" t="s">
        <v>198</v>
      </c>
      <c r="B39" s="15">
        <v>2142</v>
      </c>
      <c r="C39" s="13">
        <v>119</v>
      </c>
      <c r="D39" s="13"/>
      <c r="E39" s="24"/>
      <c r="F39" s="24"/>
      <c r="G39" s="24"/>
      <c r="H39" s="24"/>
    </row>
    <row r="40" spans="1:8" ht="31.5" x14ac:dyDescent="0.25">
      <c r="A40" s="14" t="s">
        <v>172</v>
      </c>
      <c r="B40" s="15">
        <v>2150</v>
      </c>
      <c r="C40" s="13">
        <v>131</v>
      </c>
      <c r="D40" s="13"/>
      <c r="E40" s="80"/>
      <c r="F40" s="80"/>
      <c r="G40" s="80"/>
      <c r="H40" s="80"/>
    </row>
    <row r="41" spans="1:8" ht="31.5" x14ac:dyDescent="0.25">
      <c r="A41" s="27" t="s">
        <v>173</v>
      </c>
      <c r="B41" s="28" t="s">
        <v>64</v>
      </c>
      <c r="C41" s="29">
        <v>133</v>
      </c>
      <c r="D41" s="13"/>
      <c r="E41" s="80"/>
      <c r="F41" s="80"/>
      <c r="G41" s="80"/>
      <c r="H41" s="80"/>
    </row>
    <row r="42" spans="1:8" ht="15.75" x14ac:dyDescent="0.25">
      <c r="A42" s="14" t="s">
        <v>174</v>
      </c>
      <c r="B42" s="15" t="s">
        <v>65</v>
      </c>
      <c r="C42" s="13">
        <v>134</v>
      </c>
      <c r="D42" s="13"/>
      <c r="E42" s="80"/>
      <c r="F42" s="80"/>
      <c r="G42" s="80"/>
      <c r="H42" s="80"/>
    </row>
    <row r="43" spans="1:8" ht="31.5" x14ac:dyDescent="0.25">
      <c r="A43" s="14" t="s">
        <v>175</v>
      </c>
      <c r="B43" s="15" t="s">
        <v>66</v>
      </c>
      <c r="C43" s="13">
        <v>139</v>
      </c>
      <c r="D43" s="13"/>
      <c r="E43" s="80"/>
      <c r="F43" s="80"/>
      <c r="G43" s="80"/>
      <c r="H43" s="80"/>
    </row>
    <row r="44" spans="1:8" ht="31.5" x14ac:dyDescent="0.25">
      <c r="A44" s="14" t="s">
        <v>199</v>
      </c>
      <c r="B44" s="15" t="s">
        <v>67</v>
      </c>
      <c r="C44" s="13">
        <v>139</v>
      </c>
      <c r="D44" s="13"/>
      <c r="E44" s="24"/>
      <c r="F44" s="24"/>
      <c r="G44" s="24"/>
      <c r="H44" s="24"/>
    </row>
    <row r="45" spans="1:8" ht="15.75" x14ac:dyDescent="0.25">
      <c r="A45" s="14" t="s">
        <v>23</v>
      </c>
      <c r="B45" s="15">
        <v>2200</v>
      </c>
      <c r="C45" s="13">
        <v>300</v>
      </c>
      <c r="D45" s="13" t="s">
        <v>169</v>
      </c>
      <c r="E45" s="82">
        <f>SUM(E46:E50)</f>
        <v>0</v>
      </c>
      <c r="F45" s="82">
        <f t="shared" ref="F45:H45" si="11">SUM(F46:F50)</f>
        <v>0</v>
      </c>
      <c r="G45" s="82">
        <f t="shared" si="11"/>
        <v>0</v>
      </c>
      <c r="H45" s="82">
        <f t="shared" si="11"/>
        <v>0</v>
      </c>
    </row>
    <row r="46" spans="1:8" ht="51.75" customHeight="1" x14ac:dyDescent="0.25">
      <c r="A46" s="14" t="s">
        <v>200</v>
      </c>
      <c r="B46" s="15" t="s">
        <v>176</v>
      </c>
      <c r="C46" s="13">
        <v>321</v>
      </c>
      <c r="D46" s="13"/>
      <c r="E46" s="24"/>
      <c r="F46" s="24"/>
      <c r="G46" s="24"/>
      <c r="H46" s="24"/>
    </row>
    <row r="47" spans="1:8" ht="31.5" x14ac:dyDescent="0.25">
      <c r="A47" s="14" t="s">
        <v>201</v>
      </c>
      <c r="B47" s="15" t="s">
        <v>177</v>
      </c>
      <c r="C47" s="13">
        <v>323</v>
      </c>
      <c r="D47" s="13"/>
      <c r="E47" s="24"/>
      <c r="F47" s="24"/>
      <c r="G47" s="24"/>
      <c r="H47" s="24"/>
    </row>
    <row r="48" spans="1:8" ht="31.5" x14ac:dyDescent="0.25">
      <c r="A48" s="14" t="s">
        <v>202</v>
      </c>
      <c r="B48" s="15">
        <v>2220</v>
      </c>
      <c r="C48" s="13">
        <v>340</v>
      </c>
      <c r="D48" s="13"/>
      <c r="E48" s="24"/>
      <c r="F48" s="24"/>
      <c r="G48" s="24"/>
      <c r="H48" s="24"/>
    </row>
    <row r="49" spans="1:8" ht="47.25" x14ac:dyDescent="0.25">
      <c r="A49" s="14" t="s">
        <v>203</v>
      </c>
      <c r="B49" s="15">
        <v>2230</v>
      </c>
      <c r="C49" s="13">
        <v>350</v>
      </c>
      <c r="D49" s="13"/>
      <c r="E49" s="24"/>
      <c r="F49" s="24"/>
      <c r="G49" s="24"/>
      <c r="H49" s="24"/>
    </row>
    <row r="50" spans="1:8" ht="15.75" x14ac:dyDescent="0.25">
      <c r="A50" s="27" t="s">
        <v>204</v>
      </c>
      <c r="B50" s="28">
        <v>2240</v>
      </c>
      <c r="C50" s="29">
        <v>360</v>
      </c>
      <c r="D50" s="13"/>
      <c r="E50" s="24"/>
      <c r="F50" s="24"/>
      <c r="G50" s="24"/>
      <c r="H50" s="24"/>
    </row>
    <row r="51" spans="1:8" ht="15.75" x14ac:dyDescent="0.25">
      <c r="A51" s="14" t="s">
        <v>205</v>
      </c>
      <c r="B51" s="15">
        <v>2300</v>
      </c>
      <c r="C51" s="13">
        <v>850</v>
      </c>
      <c r="D51" s="13" t="s">
        <v>169</v>
      </c>
      <c r="E51" s="83">
        <f>E52+E53+E54</f>
        <v>489300</v>
      </c>
      <c r="F51" s="83">
        <v>486200</v>
      </c>
      <c r="G51" s="83">
        <v>484100</v>
      </c>
      <c r="H51" s="83"/>
    </row>
    <row r="52" spans="1:8" ht="31.5" x14ac:dyDescent="0.25">
      <c r="A52" s="14" t="s">
        <v>206</v>
      </c>
      <c r="B52" s="15">
        <v>2310</v>
      </c>
      <c r="C52" s="13">
        <v>851</v>
      </c>
      <c r="D52" s="13">
        <v>291</v>
      </c>
      <c r="E52" s="24">
        <v>488300</v>
      </c>
      <c r="F52" s="24">
        <v>486200</v>
      </c>
      <c r="G52" s="24">
        <v>484100</v>
      </c>
      <c r="H52" s="24"/>
    </row>
    <row r="53" spans="1:8" ht="31.5" x14ac:dyDescent="0.25">
      <c r="A53" s="14" t="s">
        <v>143</v>
      </c>
      <c r="B53" s="15">
        <v>2320</v>
      </c>
      <c r="C53" s="13">
        <v>852</v>
      </c>
      <c r="D53" s="13">
        <v>292</v>
      </c>
      <c r="E53" s="24"/>
      <c r="F53" s="24"/>
      <c r="G53" s="24"/>
      <c r="H53" s="24"/>
    </row>
    <row r="54" spans="1:8" ht="15.75" x14ac:dyDescent="0.25">
      <c r="A54" s="14" t="s">
        <v>207</v>
      </c>
      <c r="B54" s="15">
        <v>2330</v>
      </c>
      <c r="C54" s="13">
        <v>853</v>
      </c>
      <c r="D54" s="13">
        <v>290</v>
      </c>
      <c r="E54" s="24">
        <v>1000</v>
      </c>
      <c r="F54" s="24"/>
      <c r="G54" s="24"/>
      <c r="H54" s="24"/>
    </row>
    <row r="55" spans="1:8" ht="15.75" x14ac:dyDescent="0.25">
      <c r="A55" s="14" t="s">
        <v>208</v>
      </c>
      <c r="B55" s="15">
        <v>2400</v>
      </c>
      <c r="C55" s="13" t="s">
        <v>15</v>
      </c>
      <c r="D55" s="13"/>
      <c r="E55" s="82">
        <f>E56+E57+E58+E59+E60+E61</f>
        <v>0</v>
      </c>
      <c r="F55" s="82">
        <f t="shared" ref="F55:H55" si="12">F56+F57+F58+F59+F60+F61</f>
        <v>0</v>
      </c>
      <c r="G55" s="82">
        <f t="shared" si="12"/>
        <v>0</v>
      </c>
      <c r="H55" s="82">
        <f t="shared" si="12"/>
        <v>0</v>
      </c>
    </row>
    <row r="56" spans="1:8" ht="31.5" x14ac:dyDescent="0.25">
      <c r="A56" s="27" t="s">
        <v>209</v>
      </c>
      <c r="B56" s="28">
        <v>2410</v>
      </c>
      <c r="C56" s="29">
        <v>613</v>
      </c>
      <c r="D56" s="13"/>
      <c r="E56" s="24"/>
      <c r="F56" s="24"/>
      <c r="G56" s="24"/>
      <c r="H56" s="24"/>
    </row>
    <row r="57" spans="1:8" ht="15.75" x14ac:dyDescent="0.25">
      <c r="A57" s="27" t="s">
        <v>210</v>
      </c>
      <c r="B57" s="28" t="s">
        <v>68</v>
      </c>
      <c r="C57" s="29">
        <v>623</v>
      </c>
      <c r="D57" s="13"/>
      <c r="E57" s="24"/>
      <c r="F57" s="24"/>
      <c r="G57" s="24"/>
      <c r="H57" s="24"/>
    </row>
    <row r="58" spans="1:8" ht="31.5" x14ac:dyDescent="0.25">
      <c r="A58" s="27" t="s">
        <v>211</v>
      </c>
      <c r="B58" s="28" t="s">
        <v>69</v>
      </c>
      <c r="C58" s="29">
        <v>634</v>
      </c>
      <c r="D58" s="13"/>
      <c r="E58" s="24"/>
      <c r="F58" s="24"/>
      <c r="G58" s="24"/>
      <c r="H58" s="24"/>
    </row>
    <row r="59" spans="1:8" ht="19.5" customHeight="1" x14ac:dyDescent="0.25">
      <c r="A59" s="27" t="s">
        <v>212</v>
      </c>
      <c r="B59" s="28" t="s">
        <v>70</v>
      </c>
      <c r="C59" s="29">
        <v>810</v>
      </c>
      <c r="D59" s="13"/>
      <c r="E59" s="24"/>
      <c r="F59" s="24"/>
      <c r="G59" s="24"/>
      <c r="H59" s="24"/>
    </row>
    <row r="60" spans="1:8" ht="15.75" x14ac:dyDescent="0.25">
      <c r="A60" s="14" t="s">
        <v>213</v>
      </c>
      <c r="B60" s="15" t="s">
        <v>71</v>
      </c>
      <c r="C60" s="13">
        <v>862</v>
      </c>
      <c r="D60" s="13"/>
      <c r="E60" s="24"/>
      <c r="F60" s="24"/>
      <c r="G60" s="24"/>
      <c r="H60" s="24"/>
    </row>
    <row r="61" spans="1:8" ht="31.5" x14ac:dyDescent="0.25">
      <c r="A61" s="14" t="s">
        <v>214</v>
      </c>
      <c r="B61" s="15" t="s">
        <v>72</v>
      </c>
      <c r="C61" s="13">
        <v>863</v>
      </c>
      <c r="D61" s="13"/>
      <c r="E61" s="24"/>
      <c r="F61" s="24"/>
      <c r="G61" s="24"/>
      <c r="H61" s="24"/>
    </row>
    <row r="62" spans="1:8" ht="15.75" x14ac:dyDescent="0.25">
      <c r="A62" s="14" t="s">
        <v>215</v>
      </c>
      <c r="B62" s="15">
        <v>2500</v>
      </c>
      <c r="C62" s="13" t="s">
        <v>15</v>
      </c>
      <c r="D62" s="13"/>
      <c r="E62" s="82">
        <f>E63</f>
        <v>0</v>
      </c>
      <c r="F62" s="82">
        <f t="shared" ref="F62:H62" si="13">F63</f>
        <v>0</v>
      </c>
      <c r="G62" s="82">
        <f t="shared" si="13"/>
        <v>0</v>
      </c>
      <c r="H62" s="82">
        <f t="shared" si="13"/>
        <v>0</v>
      </c>
    </row>
    <row r="63" spans="1:8" ht="49.5" customHeight="1" x14ac:dyDescent="0.25">
      <c r="A63" s="14" t="s">
        <v>216</v>
      </c>
      <c r="B63" s="15" t="s">
        <v>178</v>
      </c>
      <c r="C63" s="13">
        <v>831</v>
      </c>
      <c r="D63" s="13"/>
      <c r="E63" s="24"/>
      <c r="F63" s="24"/>
      <c r="G63" s="24"/>
      <c r="H63" s="24"/>
    </row>
    <row r="64" spans="1:8" ht="18.75" x14ac:dyDescent="0.25">
      <c r="A64" s="14" t="s">
        <v>217</v>
      </c>
      <c r="B64" s="15">
        <v>2600</v>
      </c>
      <c r="C64" s="13" t="s">
        <v>15</v>
      </c>
      <c r="D64" s="13"/>
      <c r="E64" s="82">
        <f>E65+E66+E67+E79</f>
        <v>11643882.74</v>
      </c>
      <c r="F64" s="82">
        <f t="shared" ref="F64:H64" si="14">F65+F66+F67+F79</f>
        <v>10947586</v>
      </c>
      <c r="G64" s="82">
        <f t="shared" si="14"/>
        <v>11433786</v>
      </c>
      <c r="H64" s="82">
        <f t="shared" si="14"/>
        <v>0</v>
      </c>
    </row>
    <row r="65" spans="1:8" ht="47.25" customHeight="1" x14ac:dyDescent="0.25">
      <c r="A65" s="14" t="s">
        <v>218</v>
      </c>
      <c r="B65" s="18">
        <v>2610</v>
      </c>
      <c r="C65" s="17">
        <v>241</v>
      </c>
      <c r="D65" s="17"/>
      <c r="E65" s="19"/>
      <c r="F65" s="77"/>
      <c r="G65" s="77"/>
      <c r="H65" s="77"/>
    </row>
    <row r="66" spans="1:8" ht="31.5" x14ac:dyDescent="0.25">
      <c r="A66" s="14" t="s">
        <v>219</v>
      </c>
      <c r="B66" s="15" t="s">
        <v>179</v>
      </c>
      <c r="C66" s="13">
        <v>243</v>
      </c>
      <c r="D66" s="13"/>
      <c r="E66" s="24"/>
      <c r="F66" s="24"/>
      <c r="G66" s="24"/>
      <c r="H66" s="24"/>
    </row>
    <row r="67" spans="1:8" ht="15.75" x14ac:dyDescent="0.25">
      <c r="A67" s="14" t="s">
        <v>220</v>
      </c>
      <c r="B67" s="15" t="s">
        <v>180</v>
      </c>
      <c r="C67" s="13">
        <v>244</v>
      </c>
      <c r="D67" s="13" t="s">
        <v>169</v>
      </c>
      <c r="E67" s="83">
        <f>SUM(E68:E78)</f>
        <v>9504482.7400000002</v>
      </c>
      <c r="F67" s="83">
        <f t="shared" ref="F67:H67" si="15">SUM(F68:F78)</f>
        <v>8026386</v>
      </c>
      <c r="G67" s="83">
        <f t="shared" si="15"/>
        <v>8333586</v>
      </c>
      <c r="H67" s="83">
        <f t="shared" si="15"/>
        <v>0</v>
      </c>
    </row>
    <row r="68" spans="1:8" ht="31.5" x14ac:dyDescent="0.25">
      <c r="A68" s="14" t="s">
        <v>221</v>
      </c>
      <c r="B68" s="15"/>
      <c r="C68" s="31">
        <v>244</v>
      </c>
      <c r="D68" s="13">
        <v>221</v>
      </c>
      <c r="E68" s="24">
        <v>72400</v>
      </c>
      <c r="F68" s="24">
        <v>75300</v>
      </c>
      <c r="G68" s="24">
        <v>78300</v>
      </c>
      <c r="H68" s="24"/>
    </row>
    <row r="69" spans="1:8" ht="15.75" x14ac:dyDescent="0.25">
      <c r="A69" s="14" t="s">
        <v>222</v>
      </c>
      <c r="B69" s="15"/>
      <c r="C69" s="31">
        <v>244</v>
      </c>
      <c r="D69" s="13">
        <v>222</v>
      </c>
      <c r="E69" s="24"/>
      <c r="F69" s="24"/>
      <c r="G69" s="24"/>
      <c r="H69" s="24"/>
    </row>
    <row r="70" spans="1:8" ht="15.75" x14ac:dyDescent="0.25">
      <c r="A70" s="20" t="s">
        <v>223</v>
      </c>
      <c r="B70" s="15"/>
      <c r="C70" s="31">
        <v>244</v>
      </c>
      <c r="D70" s="13">
        <v>223</v>
      </c>
      <c r="E70" s="24">
        <v>157500</v>
      </c>
      <c r="F70" s="24">
        <v>170900</v>
      </c>
      <c r="G70" s="24">
        <v>179600</v>
      </c>
      <c r="H70" s="24"/>
    </row>
    <row r="71" spans="1:8" ht="15.75" x14ac:dyDescent="0.25">
      <c r="A71" s="20" t="s">
        <v>225</v>
      </c>
      <c r="B71" s="15"/>
      <c r="C71" s="31">
        <v>244</v>
      </c>
      <c r="D71" s="13">
        <v>224</v>
      </c>
      <c r="E71" s="24"/>
      <c r="F71" s="24"/>
      <c r="G71" s="24"/>
      <c r="H71" s="24"/>
    </row>
    <row r="72" spans="1:8" ht="15.75" x14ac:dyDescent="0.25">
      <c r="A72" s="20" t="s">
        <v>224</v>
      </c>
      <c r="B72" s="15"/>
      <c r="C72" s="31">
        <v>244</v>
      </c>
      <c r="D72" s="13">
        <v>225</v>
      </c>
      <c r="E72" s="24">
        <v>722595.32</v>
      </c>
      <c r="F72" s="24">
        <v>252900</v>
      </c>
      <c r="G72" s="24">
        <v>263000</v>
      </c>
      <c r="H72" s="24"/>
    </row>
    <row r="73" spans="1:8" ht="15.75" x14ac:dyDescent="0.25">
      <c r="A73" s="20" t="s">
        <v>226</v>
      </c>
      <c r="B73" s="15"/>
      <c r="C73" s="31">
        <v>244</v>
      </c>
      <c r="D73" s="13">
        <v>226</v>
      </c>
      <c r="E73" s="24">
        <v>1016500</v>
      </c>
      <c r="F73" s="24">
        <v>329000</v>
      </c>
      <c r="G73" s="24">
        <v>341600</v>
      </c>
      <c r="H73" s="24"/>
    </row>
    <row r="74" spans="1:8" ht="15.75" x14ac:dyDescent="0.25">
      <c r="A74" s="20" t="s">
        <v>227</v>
      </c>
      <c r="B74" s="15"/>
      <c r="C74" s="31">
        <v>244</v>
      </c>
      <c r="D74" s="13">
        <v>227</v>
      </c>
      <c r="E74" s="24"/>
      <c r="F74" s="24"/>
      <c r="G74" s="24"/>
      <c r="H74" s="24"/>
    </row>
    <row r="75" spans="1:8" ht="15.75" x14ac:dyDescent="0.25">
      <c r="A75" s="20" t="s">
        <v>228</v>
      </c>
      <c r="B75" s="15"/>
      <c r="C75" s="31">
        <v>244</v>
      </c>
      <c r="D75" s="13">
        <v>228</v>
      </c>
      <c r="E75" s="24"/>
      <c r="F75" s="24"/>
      <c r="G75" s="24"/>
      <c r="H75" s="24"/>
    </row>
    <row r="76" spans="1:8" ht="15.75" x14ac:dyDescent="0.25">
      <c r="A76" s="20" t="s">
        <v>229</v>
      </c>
      <c r="B76" s="15"/>
      <c r="C76" s="31">
        <v>244</v>
      </c>
      <c r="D76" s="13">
        <v>290</v>
      </c>
      <c r="E76" s="24"/>
      <c r="F76" s="24"/>
      <c r="G76" s="24"/>
      <c r="H76" s="24"/>
    </row>
    <row r="77" spans="1:8" ht="15.75" x14ac:dyDescent="0.25">
      <c r="A77" s="20" t="s">
        <v>230</v>
      </c>
      <c r="B77" s="15"/>
      <c r="C77" s="31">
        <v>244</v>
      </c>
      <c r="D77" s="13">
        <v>310</v>
      </c>
      <c r="E77" s="24">
        <v>508397</v>
      </c>
      <c r="F77" s="24">
        <v>328397</v>
      </c>
      <c r="G77" s="24">
        <v>328397</v>
      </c>
      <c r="H77" s="24"/>
    </row>
    <row r="78" spans="1:8" ht="15.75" x14ac:dyDescent="0.25">
      <c r="A78" s="20" t="s">
        <v>231</v>
      </c>
      <c r="B78" s="15"/>
      <c r="C78" s="31">
        <v>244</v>
      </c>
      <c r="D78" s="13">
        <v>340</v>
      </c>
      <c r="E78" s="24">
        <v>7027090.4199999999</v>
      </c>
      <c r="F78" s="24">
        <v>6869889</v>
      </c>
      <c r="G78" s="24">
        <v>7142689</v>
      </c>
      <c r="H78" s="24"/>
    </row>
    <row r="79" spans="1:8" ht="15.75" x14ac:dyDescent="0.25">
      <c r="A79" s="14" t="s">
        <v>181</v>
      </c>
      <c r="B79" s="15" t="s">
        <v>182</v>
      </c>
      <c r="C79" s="13">
        <v>247</v>
      </c>
      <c r="D79" s="13">
        <v>223</v>
      </c>
      <c r="E79" s="23">
        <v>2139400</v>
      </c>
      <c r="F79" s="78">
        <v>2921200</v>
      </c>
      <c r="G79" s="78">
        <v>3100200</v>
      </c>
      <c r="H79" s="78"/>
    </row>
    <row r="80" spans="1:8" ht="15.75" x14ac:dyDescent="0.25">
      <c r="A80" s="14" t="s">
        <v>24</v>
      </c>
      <c r="B80" s="15" t="s">
        <v>183</v>
      </c>
      <c r="C80" s="13">
        <v>400</v>
      </c>
      <c r="D80" s="13"/>
      <c r="E80" s="82">
        <f>E81+E82</f>
        <v>0</v>
      </c>
      <c r="F80" s="82">
        <f t="shared" ref="F80:H80" si="16">F81+F82</f>
        <v>0</v>
      </c>
      <c r="G80" s="82">
        <f t="shared" si="16"/>
        <v>0</v>
      </c>
      <c r="H80" s="82">
        <f t="shared" si="16"/>
        <v>0</v>
      </c>
    </row>
    <row r="81" spans="1:10" ht="31.5" x14ac:dyDescent="0.25">
      <c r="A81" s="14" t="s">
        <v>184</v>
      </c>
      <c r="B81" s="15" t="s">
        <v>185</v>
      </c>
      <c r="C81" s="13">
        <v>406</v>
      </c>
      <c r="D81" s="13"/>
      <c r="E81" s="24"/>
      <c r="F81" s="24"/>
      <c r="G81" s="24"/>
      <c r="H81" s="24"/>
    </row>
    <row r="82" spans="1:10" ht="31.5" x14ac:dyDescent="0.25">
      <c r="A82" s="14" t="s">
        <v>48</v>
      </c>
      <c r="B82" s="15" t="s">
        <v>186</v>
      </c>
      <c r="C82" s="13">
        <v>407</v>
      </c>
      <c r="D82" s="13"/>
      <c r="E82" s="24"/>
      <c r="F82" s="24"/>
      <c r="G82" s="24"/>
      <c r="H82" s="24"/>
    </row>
    <row r="83" spans="1:10" ht="18.75" x14ac:dyDescent="0.25">
      <c r="A83" s="32" t="s">
        <v>232</v>
      </c>
      <c r="B83" s="33">
        <v>3000</v>
      </c>
      <c r="C83" s="34" t="s">
        <v>169</v>
      </c>
      <c r="D83" s="34"/>
      <c r="E83" s="36">
        <f>SUM(E84:E86)</f>
        <v>0</v>
      </c>
      <c r="F83" s="36">
        <f t="shared" ref="F83:H83" si="17">SUM(F84:F86)</f>
        <v>0</v>
      </c>
      <c r="G83" s="36">
        <f t="shared" si="17"/>
        <v>0</v>
      </c>
      <c r="H83" s="36">
        <f t="shared" si="17"/>
        <v>0</v>
      </c>
    </row>
    <row r="84" spans="1:10" ht="31.5" x14ac:dyDescent="0.25">
      <c r="A84" s="21" t="s">
        <v>187</v>
      </c>
      <c r="B84" s="18">
        <v>3010</v>
      </c>
      <c r="C84" s="17">
        <v>180</v>
      </c>
      <c r="D84" s="17"/>
      <c r="E84" s="19"/>
      <c r="F84" s="19"/>
      <c r="G84" s="26"/>
      <c r="H84" s="26"/>
    </row>
    <row r="85" spans="1:10" ht="18.75" x14ac:dyDescent="0.25">
      <c r="A85" s="21" t="s">
        <v>188</v>
      </c>
      <c r="B85" s="15" t="s">
        <v>189</v>
      </c>
      <c r="C85" s="13">
        <v>180</v>
      </c>
      <c r="D85" s="13"/>
      <c r="E85" s="24"/>
      <c r="F85" s="24"/>
      <c r="G85" s="23"/>
      <c r="H85" s="23"/>
    </row>
    <row r="86" spans="1:10" ht="18.75" x14ac:dyDescent="0.25">
      <c r="A86" s="21" t="s">
        <v>81</v>
      </c>
      <c r="B86" s="15">
        <v>3030</v>
      </c>
      <c r="C86" s="13">
        <v>180</v>
      </c>
      <c r="D86" s="13"/>
      <c r="E86" s="24"/>
      <c r="F86" s="24"/>
      <c r="G86" s="23"/>
      <c r="H86" s="23"/>
    </row>
    <row r="87" spans="1:10" ht="18.75" x14ac:dyDescent="0.25">
      <c r="A87" s="32" t="s">
        <v>82</v>
      </c>
      <c r="B87" s="33">
        <v>4000</v>
      </c>
      <c r="C87" s="34" t="s">
        <v>15</v>
      </c>
      <c r="D87" s="34"/>
      <c r="E87" s="36">
        <f>SUM(E88:E89)</f>
        <v>0</v>
      </c>
      <c r="F87" s="36">
        <f t="shared" ref="F87:H87" si="18">SUM(F88:F89)</f>
        <v>0</v>
      </c>
      <c r="G87" s="36">
        <f t="shared" si="18"/>
        <v>0</v>
      </c>
      <c r="H87" s="36">
        <f t="shared" si="18"/>
        <v>0</v>
      </c>
      <c r="J87" s="68"/>
    </row>
    <row r="88" spans="1:10" ht="31.5" x14ac:dyDescent="0.25">
      <c r="A88" s="14" t="s">
        <v>190</v>
      </c>
      <c r="B88" s="15">
        <v>4010</v>
      </c>
      <c r="C88" s="13">
        <v>610</v>
      </c>
      <c r="D88" s="13"/>
      <c r="E88" s="24"/>
      <c r="F88" s="24"/>
      <c r="G88" s="23"/>
      <c r="H88" s="23"/>
    </row>
    <row r="89" spans="1:10" ht="18.75" x14ac:dyDescent="0.25">
      <c r="A89" s="14" t="s">
        <v>83</v>
      </c>
      <c r="B89" s="15" t="s">
        <v>191</v>
      </c>
      <c r="C89" s="13">
        <v>610</v>
      </c>
      <c r="D89" s="13"/>
      <c r="E89" s="24"/>
      <c r="F89" s="24"/>
      <c r="G89" s="23"/>
      <c r="H89" s="23"/>
    </row>
    <row r="91" spans="1:10" s="65" customFormat="1" ht="11.25" x14ac:dyDescent="0.25">
      <c r="A91" s="124" t="s">
        <v>84</v>
      </c>
      <c r="B91" s="124"/>
      <c r="C91" s="124"/>
      <c r="D91" s="124"/>
      <c r="E91" s="124"/>
      <c r="F91" s="124"/>
      <c r="G91" s="124"/>
      <c r="H91" s="64"/>
    </row>
    <row r="92" spans="1:10" s="65" customFormat="1" ht="11.25" x14ac:dyDescent="0.25">
      <c r="A92" s="124" t="s">
        <v>85</v>
      </c>
      <c r="B92" s="124"/>
      <c r="C92" s="124"/>
      <c r="D92" s="124"/>
      <c r="E92" s="124"/>
      <c r="F92" s="124"/>
      <c r="G92" s="124"/>
      <c r="H92" s="64"/>
    </row>
    <row r="93" spans="1:10" s="65" customFormat="1" ht="11.25" x14ac:dyDescent="0.25">
      <c r="A93" s="124" t="s">
        <v>86</v>
      </c>
      <c r="B93" s="124"/>
      <c r="C93" s="124"/>
      <c r="D93" s="124"/>
      <c r="E93" s="124"/>
      <c r="F93" s="124"/>
      <c r="G93" s="124"/>
      <c r="H93" s="64"/>
    </row>
    <row r="94" spans="1:10" s="65" customFormat="1" ht="21" customHeight="1" x14ac:dyDescent="0.25">
      <c r="A94" s="125" t="s">
        <v>87</v>
      </c>
      <c r="B94" s="125"/>
      <c r="C94" s="125"/>
      <c r="D94" s="125"/>
      <c r="E94" s="125"/>
      <c r="F94" s="125"/>
      <c r="G94" s="125"/>
      <c r="H94" s="66"/>
    </row>
    <row r="95" spans="1:10" s="65" customFormat="1" ht="11.25" x14ac:dyDescent="0.25">
      <c r="A95" s="125" t="s">
        <v>88</v>
      </c>
      <c r="B95" s="125"/>
      <c r="C95" s="125"/>
      <c r="D95" s="125"/>
      <c r="E95" s="125"/>
      <c r="F95" s="125"/>
      <c r="G95" s="125"/>
      <c r="H95" s="66"/>
    </row>
    <row r="96" spans="1:10" s="65" customFormat="1" ht="11.25" x14ac:dyDescent="0.25">
      <c r="A96" s="125" t="s">
        <v>89</v>
      </c>
      <c r="B96" s="125"/>
      <c r="C96" s="125"/>
      <c r="D96" s="125"/>
      <c r="E96" s="125"/>
      <c r="F96" s="125"/>
      <c r="G96" s="125"/>
      <c r="H96" s="66"/>
    </row>
    <row r="97" spans="1:100" s="65" customFormat="1" ht="30" customHeight="1" x14ac:dyDescent="0.25">
      <c r="A97" s="125" t="s">
        <v>90</v>
      </c>
      <c r="B97" s="125"/>
      <c r="C97" s="125"/>
      <c r="D97" s="125"/>
      <c r="E97" s="125"/>
      <c r="F97" s="125"/>
      <c r="G97" s="125"/>
      <c r="H97" s="6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6"/>
      <c r="CL97" s="126"/>
      <c r="CM97" s="126"/>
      <c r="CN97" s="126"/>
      <c r="CO97" s="126"/>
      <c r="CP97" s="126"/>
      <c r="CQ97" s="126"/>
      <c r="CR97" s="126"/>
      <c r="CS97" s="126"/>
      <c r="CT97" s="126"/>
      <c r="CU97" s="126"/>
      <c r="CV97" s="67"/>
    </row>
    <row r="98" spans="1:100" s="65" customFormat="1" ht="20.25" customHeight="1" x14ac:dyDescent="0.25">
      <c r="A98" s="125" t="s">
        <v>91</v>
      </c>
      <c r="B98" s="125"/>
      <c r="C98" s="125"/>
      <c r="D98" s="125"/>
      <c r="E98" s="125"/>
      <c r="F98" s="125"/>
      <c r="G98" s="125"/>
      <c r="H98" s="66"/>
    </row>
    <row r="99" spans="1:100" s="65" customFormat="1" ht="36.75" customHeight="1" x14ac:dyDescent="0.25">
      <c r="A99" s="124" t="s">
        <v>92</v>
      </c>
      <c r="B99" s="124"/>
      <c r="C99" s="124"/>
      <c r="D99" s="124"/>
      <c r="E99" s="124"/>
      <c r="F99" s="124"/>
      <c r="G99" s="124"/>
      <c r="H99" s="64"/>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6"/>
      <c r="CL99" s="126"/>
      <c r="CM99" s="126"/>
      <c r="CN99" s="126"/>
      <c r="CO99" s="126"/>
      <c r="CP99" s="126"/>
      <c r="CQ99" s="126"/>
      <c r="CR99" s="126"/>
      <c r="CS99" s="126"/>
      <c r="CT99" s="126"/>
      <c r="CU99" s="126"/>
      <c r="CV99" s="67"/>
    </row>
    <row r="100" spans="1:100" s="65" customFormat="1" ht="40.5" customHeight="1" x14ac:dyDescent="0.25">
      <c r="A100" s="124" t="s">
        <v>93</v>
      </c>
      <c r="B100" s="124"/>
      <c r="C100" s="124"/>
      <c r="D100" s="124"/>
      <c r="E100" s="124"/>
      <c r="F100" s="124"/>
      <c r="G100" s="124"/>
      <c r="H100" s="64"/>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6"/>
      <c r="CL100" s="126"/>
      <c r="CM100" s="126"/>
      <c r="CN100" s="126"/>
      <c r="CO100" s="126"/>
      <c r="CP100" s="126"/>
      <c r="CQ100" s="126"/>
      <c r="CR100" s="126"/>
      <c r="CS100" s="126"/>
      <c r="CT100" s="126"/>
      <c r="CU100" s="126"/>
      <c r="CV100" s="67"/>
    </row>
    <row r="101" spans="1:100" s="65" customFormat="1" ht="35.25" customHeight="1" x14ac:dyDescent="0.25">
      <c r="A101" s="124" t="s">
        <v>94</v>
      </c>
      <c r="B101" s="124"/>
      <c r="C101" s="124"/>
      <c r="D101" s="124"/>
      <c r="E101" s="124"/>
      <c r="F101" s="124"/>
      <c r="G101" s="124"/>
      <c r="H101" s="64"/>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6"/>
      <c r="CL101" s="126"/>
      <c r="CM101" s="126"/>
      <c r="CN101" s="126"/>
      <c r="CO101" s="126"/>
      <c r="CP101" s="126"/>
      <c r="CQ101" s="126"/>
      <c r="CR101" s="126"/>
      <c r="CS101" s="126"/>
      <c r="CT101" s="126"/>
      <c r="CU101" s="126"/>
      <c r="CV101" s="67"/>
    </row>
    <row r="102" spans="1:100" s="65" customFormat="1" ht="11.25" customHeight="1" x14ac:dyDescent="0.25">
      <c r="A102" s="124" t="s">
        <v>95</v>
      </c>
      <c r="B102" s="124"/>
      <c r="C102" s="124"/>
      <c r="D102" s="124"/>
      <c r="E102" s="124"/>
      <c r="F102" s="124"/>
      <c r="G102" s="124"/>
      <c r="H102" s="64"/>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6"/>
      <c r="CL102" s="126"/>
      <c r="CM102" s="126"/>
      <c r="CN102" s="126"/>
      <c r="CO102" s="126"/>
      <c r="CP102" s="126"/>
      <c r="CQ102" s="126"/>
      <c r="CR102" s="126"/>
      <c r="CS102" s="126"/>
      <c r="CT102" s="126"/>
      <c r="CU102" s="126"/>
      <c r="CV102" s="67"/>
    </row>
    <row r="103" spans="1:100" s="65" customFormat="1" ht="11.25" x14ac:dyDescent="0.25">
      <c r="A103" s="124" t="s">
        <v>96</v>
      </c>
      <c r="B103" s="124"/>
      <c r="C103" s="124"/>
      <c r="D103" s="124"/>
      <c r="E103" s="124"/>
      <c r="F103" s="124"/>
      <c r="G103" s="124"/>
      <c r="H103" s="64"/>
    </row>
    <row r="104" spans="1:100" s="65" customFormat="1" ht="44.25" customHeight="1" x14ac:dyDescent="0.25">
      <c r="A104" s="124" t="s">
        <v>97</v>
      </c>
      <c r="B104" s="124"/>
      <c r="C104" s="124"/>
      <c r="D104" s="124"/>
      <c r="E104" s="124"/>
      <c r="F104" s="124"/>
      <c r="G104" s="124"/>
      <c r="H104" s="64"/>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6"/>
      <c r="CL104" s="126"/>
      <c r="CM104" s="126"/>
      <c r="CN104" s="126"/>
      <c r="CO104" s="126"/>
      <c r="CP104" s="126"/>
      <c r="CQ104" s="126"/>
      <c r="CR104" s="126"/>
      <c r="CS104" s="126"/>
      <c r="CT104" s="126"/>
      <c r="CU104" s="126"/>
      <c r="CV104" s="67"/>
    </row>
    <row r="105" spans="1:100" s="65" customFormat="1" ht="39" customHeight="1" x14ac:dyDescent="0.25">
      <c r="A105" s="124" t="s">
        <v>98</v>
      </c>
      <c r="B105" s="124"/>
      <c r="C105" s="124"/>
      <c r="D105" s="124"/>
      <c r="E105" s="124"/>
      <c r="F105" s="124"/>
      <c r="G105" s="124"/>
      <c r="H105" s="64"/>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6"/>
      <c r="CL105" s="126"/>
      <c r="CM105" s="126"/>
      <c r="CN105" s="126"/>
      <c r="CO105" s="126"/>
      <c r="CP105" s="126"/>
      <c r="CQ105" s="126"/>
      <c r="CR105" s="126"/>
      <c r="CS105" s="126"/>
      <c r="CT105" s="126"/>
      <c r="CU105" s="126"/>
      <c r="CV105" s="67"/>
    </row>
    <row r="106" spans="1:100" s="65" customFormat="1" ht="11.25" x14ac:dyDescent="0.25">
      <c r="A106" s="126"/>
      <c r="B106" s="126"/>
      <c r="C106" s="126"/>
      <c r="D106" s="126"/>
      <c r="E106" s="126"/>
      <c r="F106" s="126"/>
      <c r="G106" s="126"/>
      <c r="H106" s="67"/>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6"/>
      <c r="CL106" s="126"/>
      <c r="CM106" s="126"/>
      <c r="CN106" s="126"/>
      <c r="CO106" s="126"/>
      <c r="CP106" s="126"/>
      <c r="CQ106" s="126"/>
      <c r="CR106" s="126"/>
      <c r="CS106" s="126"/>
      <c r="CT106" s="126"/>
      <c r="CU106" s="126"/>
      <c r="CV106" s="67"/>
    </row>
    <row r="107" spans="1:100" s="65" customFormat="1" ht="11.25" x14ac:dyDescent="0.25">
      <c r="A107" s="126"/>
      <c r="B107" s="126"/>
      <c r="C107" s="126"/>
      <c r="D107" s="126"/>
      <c r="E107" s="126"/>
      <c r="F107" s="126"/>
      <c r="G107" s="126"/>
      <c r="H107" s="67"/>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CT107" s="126"/>
      <c r="CU107" s="126"/>
      <c r="CV107" s="67"/>
    </row>
    <row r="108" spans="1:100" s="68" customFormat="1" x14ac:dyDescent="0.25"/>
  </sheetData>
  <mergeCells count="15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 ref="AY105:BE105"/>
    <mergeCell ref="BF105:BL105"/>
    <mergeCell ref="BM105:BS105"/>
    <mergeCell ref="BT105:BZ105"/>
    <mergeCell ref="A105:G105"/>
    <mergeCell ref="I105:O105"/>
    <mergeCell ref="P105:V105"/>
    <mergeCell ref="W105:AC105"/>
    <mergeCell ref="AD105:AJ105"/>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97:CU97"/>
    <mergeCell ref="AY97:BE97"/>
    <mergeCell ref="BF97:BL97"/>
    <mergeCell ref="BM97:BS97"/>
    <mergeCell ref="BT97:BZ97"/>
    <mergeCell ref="A97:G97"/>
    <mergeCell ref="I97:O97"/>
    <mergeCell ref="P97:V97"/>
    <mergeCell ref="W97:AC97"/>
    <mergeCell ref="AD97:AJ97"/>
    <mergeCell ref="AK97:AQ97"/>
    <mergeCell ref="AR97:AX97"/>
    <mergeCell ref="A91:G91"/>
    <mergeCell ref="A92:G92"/>
    <mergeCell ref="A93:G93"/>
    <mergeCell ref="A94:G94"/>
    <mergeCell ref="A95:G95"/>
    <mergeCell ref="A96:G96"/>
    <mergeCell ref="A98:G98"/>
    <mergeCell ref="CA97:CG97"/>
    <mergeCell ref="CH97:CN97"/>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5"/>
  <sheetViews>
    <sheetView showZeros="0" workbookViewId="0">
      <selection activeCell="I47" sqref="I47"/>
    </sheetView>
  </sheetViews>
  <sheetFormatPr defaultColWidth="8.85546875" defaultRowHeight="15" x14ac:dyDescent="0.2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7.42578125" style="2" customWidth="1"/>
    <col min="8" max="8" width="14.7109375" style="2" customWidth="1"/>
    <col min="9" max="9" width="14.28515625" style="2" customWidth="1"/>
    <col min="10" max="10" width="10.7109375" style="2" customWidth="1"/>
    <col min="11" max="11" width="19.140625" style="2" customWidth="1"/>
    <col min="12" max="16384" width="8.85546875" style="2"/>
  </cols>
  <sheetData>
    <row r="1" spans="1:11" ht="18" customHeight="1" x14ac:dyDescent="0.25">
      <c r="A1" s="129" t="s">
        <v>101</v>
      </c>
      <c r="B1" s="129"/>
      <c r="C1" s="129"/>
      <c r="D1" s="129"/>
      <c r="E1" s="129"/>
      <c r="F1" s="129"/>
      <c r="G1" s="129"/>
      <c r="H1" s="129"/>
      <c r="I1" s="129"/>
      <c r="J1" s="46"/>
      <c r="K1" s="4"/>
    </row>
    <row r="3" spans="1:11" s="38" customFormat="1" ht="12" x14ac:dyDescent="0.2">
      <c r="A3" s="133" t="s">
        <v>73</v>
      </c>
      <c r="B3" s="131" t="s">
        <v>12</v>
      </c>
      <c r="C3" s="131" t="s">
        <v>49</v>
      </c>
      <c r="D3" s="131" t="s">
        <v>50</v>
      </c>
      <c r="E3" s="131" t="s">
        <v>103</v>
      </c>
      <c r="F3" s="131" t="s">
        <v>102</v>
      </c>
      <c r="G3" s="131" t="s">
        <v>13</v>
      </c>
      <c r="H3" s="131"/>
      <c r="I3" s="131"/>
      <c r="J3" s="131"/>
    </row>
    <row r="4" spans="1:11" s="38" customFormat="1" ht="58.5" customHeight="1" x14ac:dyDescent="0.2">
      <c r="A4" s="133"/>
      <c r="B4" s="131"/>
      <c r="C4" s="131"/>
      <c r="D4" s="131"/>
      <c r="E4" s="131"/>
      <c r="F4" s="131"/>
      <c r="G4" s="39" t="s">
        <v>253</v>
      </c>
      <c r="H4" s="39" t="s">
        <v>254</v>
      </c>
      <c r="I4" s="39" t="s">
        <v>255</v>
      </c>
      <c r="J4" s="39" t="s">
        <v>99</v>
      </c>
    </row>
    <row r="5" spans="1:11" s="41" customFormat="1" ht="12.75" x14ac:dyDescent="0.2">
      <c r="A5" s="40">
        <v>1</v>
      </c>
      <c r="B5" s="40">
        <v>2</v>
      </c>
      <c r="C5" s="40">
        <v>3</v>
      </c>
      <c r="D5" s="40">
        <v>4</v>
      </c>
      <c r="E5" s="40">
        <v>5</v>
      </c>
      <c r="F5" s="40">
        <v>6</v>
      </c>
      <c r="G5" s="40">
        <v>7</v>
      </c>
      <c r="H5" s="40">
        <v>8</v>
      </c>
      <c r="I5" s="40">
        <v>9</v>
      </c>
      <c r="J5" s="40">
        <v>10</v>
      </c>
    </row>
    <row r="6" spans="1:11" ht="16.5" x14ac:dyDescent="0.25">
      <c r="A6" s="40">
        <v>1</v>
      </c>
      <c r="B6" s="52" t="s">
        <v>113</v>
      </c>
      <c r="C6" s="60">
        <v>26000</v>
      </c>
      <c r="D6" s="50" t="s">
        <v>15</v>
      </c>
      <c r="E6" s="50" t="s">
        <v>169</v>
      </c>
      <c r="F6" s="50" t="s">
        <v>169</v>
      </c>
      <c r="G6" s="51">
        <f>G7+G17+G18+G25</f>
        <v>11643882.74</v>
      </c>
      <c r="H6" s="51">
        <f>H7+H17+H18+H25</f>
        <v>10947586</v>
      </c>
      <c r="I6" s="51">
        <f>I7+I17+I18+I25</f>
        <v>11433786</v>
      </c>
      <c r="J6" s="50"/>
    </row>
    <row r="7" spans="1:11" ht="15.75" customHeight="1" x14ac:dyDescent="0.25">
      <c r="A7" s="134" t="s">
        <v>25</v>
      </c>
      <c r="B7" s="63" t="s">
        <v>17</v>
      </c>
      <c r="C7" s="135">
        <v>261000</v>
      </c>
      <c r="D7" s="136" t="s">
        <v>169</v>
      </c>
      <c r="E7" s="136" t="s">
        <v>169</v>
      </c>
      <c r="F7" s="136" t="s">
        <v>169</v>
      </c>
      <c r="G7" s="137"/>
      <c r="H7" s="137"/>
      <c r="I7" s="138"/>
      <c r="J7" s="138"/>
    </row>
    <row r="8" spans="1:11" ht="15.75" customHeight="1" x14ac:dyDescent="0.25">
      <c r="A8" s="133"/>
      <c r="B8" s="63" t="s">
        <v>104</v>
      </c>
      <c r="C8" s="135"/>
      <c r="D8" s="136"/>
      <c r="E8" s="136"/>
      <c r="F8" s="136"/>
      <c r="G8" s="137"/>
      <c r="H8" s="137"/>
      <c r="I8" s="138"/>
      <c r="J8" s="138"/>
    </row>
    <row r="9" spans="1:11" ht="15.75" customHeight="1" x14ac:dyDescent="0.25">
      <c r="A9" s="133"/>
      <c r="B9" s="63" t="s">
        <v>105</v>
      </c>
      <c r="C9" s="135"/>
      <c r="D9" s="136"/>
      <c r="E9" s="136"/>
      <c r="F9" s="136"/>
      <c r="G9" s="137"/>
      <c r="H9" s="137"/>
      <c r="I9" s="138"/>
      <c r="J9" s="138"/>
    </row>
    <row r="10" spans="1:11" ht="15.75" customHeight="1" x14ac:dyDescent="0.25">
      <c r="A10" s="133"/>
      <c r="B10" s="63" t="s">
        <v>106</v>
      </c>
      <c r="C10" s="135"/>
      <c r="D10" s="136"/>
      <c r="E10" s="136"/>
      <c r="F10" s="136"/>
      <c r="G10" s="137"/>
      <c r="H10" s="137"/>
      <c r="I10" s="138"/>
      <c r="J10" s="138"/>
    </row>
    <row r="11" spans="1:11" ht="15.75" customHeight="1" x14ac:dyDescent="0.25">
      <c r="A11" s="133"/>
      <c r="B11" s="63" t="s">
        <v>107</v>
      </c>
      <c r="C11" s="135"/>
      <c r="D11" s="136"/>
      <c r="E11" s="136"/>
      <c r="F11" s="136"/>
      <c r="G11" s="137"/>
      <c r="H11" s="137"/>
      <c r="I11" s="138"/>
      <c r="J11" s="138"/>
    </row>
    <row r="12" spans="1:11" ht="15.75" customHeight="1" x14ac:dyDescent="0.25">
      <c r="A12" s="133"/>
      <c r="B12" s="63" t="s">
        <v>108</v>
      </c>
      <c r="C12" s="135"/>
      <c r="D12" s="136"/>
      <c r="E12" s="136"/>
      <c r="F12" s="136"/>
      <c r="G12" s="137"/>
      <c r="H12" s="137"/>
      <c r="I12" s="138"/>
      <c r="J12" s="138"/>
    </row>
    <row r="13" spans="1:11" ht="15.75" customHeight="1" x14ac:dyDescent="0.25">
      <c r="A13" s="133"/>
      <c r="B13" s="63" t="s">
        <v>109</v>
      </c>
      <c r="C13" s="135"/>
      <c r="D13" s="136"/>
      <c r="E13" s="136"/>
      <c r="F13" s="136"/>
      <c r="G13" s="137"/>
      <c r="H13" s="137"/>
      <c r="I13" s="138"/>
      <c r="J13" s="138"/>
    </row>
    <row r="14" spans="1:11" ht="15.75" customHeight="1" x14ac:dyDescent="0.25">
      <c r="A14" s="133"/>
      <c r="B14" s="63" t="s">
        <v>110</v>
      </c>
      <c r="C14" s="135"/>
      <c r="D14" s="136"/>
      <c r="E14" s="136"/>
      <c r="F14" s="136"/>
      <c r="G14" s="137"/>
      <c r="H14" s="137"/>
      <c r="I14" s="138"/>
      <c r="J14" s="138"/>
    </row>
    <row r="15" spans="1:11" ht="15.75" customHeight="1" x14ac:dyDescent="0.25">
      <c r="A15" s="133"/>
      <c r="B15" s="63" t="s">
        <v>111</v>
      </c>
      <c r="C15" s="135"/>
      <c r="D15" s="136"/>
      <c r="E15" s="136"/>
      <c r="F15" s="136"/>
      <c r="G15" s="137"/>
      <c r="H15" s="137"/>
      <c r="I15" s="138"/>
      <c r="J15" s="138"/>
    </row>
    <row r="16" spans="1:11" ht="15.75" customHeight="1" x14ac:dyDescent="0.25">
      <c r="A16" s="133"/>
      <c r="B16" s="63" t="s">
        <v>112</v>
      </c>
      <c r="C16" s="135"/>
      <c r="D16" s="136"/>
      <c r="E16" s="136"/>
      <c r="F16" s="136"/>
      <c r="G16" s="137"/>
      <c r="H16" s="137"/>
      <c r="I16" s="138"/>
      <c r="J16" s="138"/>
    </row>
    <row r="17" spans="1:11" ht="66" x14ac:dyDescent="0.25">
      <c r="A17" s="40" t="s">
        <v>26</v>
      </c>
      <c r="B17" s="3" t="s">
        <v>114</v>
      </c>
      <c r="C17" s="61">
        <v>262000</v>
      </c>
      <c r="D17" s="53" t="s">
        <v>15</v>
      </c>
      <c r="E17" s="53" t="s">
        <v>169</v>
      </c>
      <c r="F17" s="53" t="s">
        <v>169</v>
      </c>
      <c r="G17" s="55"/>
      <c r="H17" s="55"/>
      <c r="I17" s="79"/>
      <c r="J17" s="79"/>
    </row>
    <row r="18" spans="1:11" ht="50.25" x14ac:dyDescent="0.25">
      <c r="A18" s="40" t="s">
        <v>27</v>
      </c>
      <c r="B18" s="3" t="s">
        <v>115</v>
      </c>
      <c r="C18" s="61">
        <v>263000</v>
      </c>
      <c r="D18" s="53" t="s">
        <v>15</v>
      </c>
      <c r="E18" s="53" t="s">
        <v>169</v>
      </c>
      <c r="F18" s="53" t="s">
        <v>169</v>
      </c>
      <c r="G18" s="55">
        <v>3017158.32</v>
      </c>
      <c r="H18" s="55"/>
      <c r="I18" s="79"/>
      <c r="J18" s="79"/>
    </row>
    <row r="19" spans="1:11" ht="31.5" x14ac:dyDescent="0.25">
      <c r="A19" s="57" t="s">
        <v>74</v>
      </c>
      <c r="B19" s="3" t="s">
        <v>75</v>
      </c>
      <c r="C19" s="61">
        <v>263100</v>
      </c>
      <c r="D19" s="53" t="s">
        <v>15</v>
      </c>
      <c r="E19" s="53" t="s">
        <v>169</v>
      </c>
      <c r="F19" s="53" t="s">
        <v>169</v>
      </c>
      <c r="G19" s="79"/>
      <c r="H19" s="55"/>
      <c r="I19" s="79"/>
      <c r="J19" s="79"/>
    </row>
    <row r="20" spans="1:11" ht="18.75" x14ac:dyDescent="0.25">
      <c r="A20" s="57"/>
      <c r="B20" s="3" t="s">
        <v>116</v>
      </c>
      <c r="C20" s="61"/>
      <c r="D20" s="53"/>
      <c r="E20" s="53"/>
      <c r="F20" s="53"/>
      <c r="G20" s="79"/>
      <c r="H20" s="55"/>
      <c r="I20" s="79"/>
      <c r="J20" s="79"/>
    </row>
    <row r="21" spans="1:11" ht="15.75" x14ac:dyDescent="0.25">
      <c r="A21" s="57"/>
      <c r="B21" s="3"/>
      <c r="C21" s="61"/>
      <c r="D21" s="53"/>
      <c r="E21" s="53"/>
      <c r="F21" s="53"/>
      <c r="G21" s="79"/>
      <c r="H21" s="55"/>
      <c r="I21" s="79"/>
      <c r="J21" s="79"/>
    </row>
    <row r="22" spans="1:11" ht="18.75" x14ac:dyDescent="0.25">
      <c r="A22" s="57"/>
      <c r="B22" s="3" t="s">
        <v>117</v>
      </c>
      <c r="C22" s="61"/>
      <c r="D22" s="53"/>
      <c r="E22" s="53"/>
      <c r="F22" s="53"/>
      <c r="G22" s="79"/>
      <c r="H22" s="55"/>
      <c r="I22" s="79"/>
      <c r="J22" s="79"/>
    </row>
    <row r="23" spans="1:11" ht="15.75" x14ac:dyDescent="0.25">
      <c r="A23" s="57"/>
      <c r="B23" s="3"/>
      <c r="C23" s="61"/>
      <c r="D23" s="53"/>
      <c r="E23" s="53"/>
      <c r="F23" s="53"/>
      <c r="G23" s="79"/>
      <c r="H23" s="55"/>
      <c r="I23" s="79"/>
      <c r="J23" s="79"/>
    </row>
    <row r="24" spans="1:11" ht="15.75" x14ac:dyDescent="0.25">
      <c r="A24" s="57" t="s">
        <v>76</v>
      </c>
      <c r="B24" s="3" t="s">
        <v>77</v>
      </c>
      <c r="C24" s="61">
        <v>263200</v>
      </c>
      <c r="D24" s="53" t="s">
        <v>15</v>
      </c>
      <c r="E24" s="53" t="s">
        <v>169</v>
      </c>
      <c r="F24" s="53" t="s">
        <v>169</v>
      </c>
      <c r="G24" s="79"/>
      <c r="H24" s="55"/>
      <c r="I24" s="79"/>
      <c r="J24" s="79"/>
    </row>
    <row r="25" spans="1:11" ht="66" x14ac:dyDescent="0.25">
      <c r="A25" s="40" t="s">
        <v>28</v>
      </c>
      <c r="B25" s="3" t="s">
        <v>118</v>
      </c>
      <c r="C25" s="61">
        <v>264000</v>
      </c>
      <c r="D25" s="53" t="s">
        <v>15</v>
      </c>
      <c r="E25" s="53" t="s">
        <v>169</v>
      </c>
      <c r="F25" s="53" t="s">
        <v>169</v>
      </c>
      <c r="G25" s="55">
        <v>8626724.4199999999</v>
      </c>
      <c r="H25" s="55">
        <v>10947586</v>
      </c>
      <c r="I25" s="88">
        <v>11433786</v>
      </c>
      <c r="J25" s="79"/>
    </row>
    <row r="26" spans="1:11" ht="47.25" x14ac:dyDescent="0.25">
      <c r="A26" s="57" t="s">
        <v>29</v>
      </c>
      <c r="B26" s="3" t="s">
        <v>119</v>
      </c>
      <c r="C26" s="61">
        <v>264100</v>
      </c>
      <c r="D26" s="53" t="s">
        <v>15</v>
      </c>
      <c r="E26" s="53" t="s">
        <v>169</v>
      </c>
      <c r="F26" s="53" t="s">
        <v>169</v>
      </c>
      <c r="G26" s="55">
        <v>8626724.4199999999</v>
      </c>
      <c r="H26" s="55">
        <v>10947586</v>
      </c>
      <c r="I26" s="88">
        <v>11433786</v>
      </c>
      <c r="J26" s="53"/>
    </row>
    <row r="27" spans="1:11" ht="25.5" x14ac:dyDescent="0.25">
      <c r="A27" s="40" t="s">
        <v>30</v>
      </c>
      <c r="B27" s="3" t="s">
        <v>54</v>
      </c>
      <c r="C27" s="61">
        <v>264110</v>
      </c>
      <c r="D27" s="53" t="s">
        <v>15</v>
      </c>
      <c r="E27" s="53" t="s">
        <v>169</v>
      </c>
      <c r="F27" s="53" t="s">
        <v>169</v>
      </c>
      <c r="G27" s="55">
        <v>8626724.4199999999</v>
      </c>
      <c r="H27" s="55">
        <v>10947586</v>
      </c>
      <c r="I27" s="88">
        <v>11433786</v>
      </c>
      <c r="J27" s="53"/>
    </row>
    <row r="28" spans="1:11" ht="25.5" x14ac:dyDescent="0.25">
      <c r="A28" s="40" t="s">
        <v>31</v>
      </c>
      <c r="B28" s="3" t="s">
        <v>120</v>
      </c>
      <c r="C28" s="61">
        <v>264120</v>
      </c>
      <c r="D28" s="53" t="s">
        <v>15</v>
      </c>
      <c r="E28" s="53" t="s">
        <v>169</v>
      </c>
      <c r="F28" s="53" t="s">
        <v>169</v>
      </c>
      <c r="G28" s="55"/>
      <c r="H28" s="54"/>
      <c r="I28" s="53"/>
      <c r="J28" s="53"/>
      <c r="K28" s="2" t="s">
        <v>60</v>
      </c>
    </row>
    <row r="29" spans="1:11" ht="47.25" x14ac:dyDescent="0.25">
      <c r="A29" s="40" t="s">
        <v>32</v>
      </c>
      <c r="B29" s="3" t="s">
        <v>51</v>
      </c>
      <c r="C29" s="61">
        <v>264200</v>
      </c>
      <c r="D29" s="53" t="s">
        <v>15</v>
      </c>
      <c r="E29" s="53" t="s">
        <v>169</v>
      </c>
      <c r="F29" s="53" t="s">
        <v>169</v>
      </c>
      <c r="G29" s="55"/>
      <c r="H29" s="54"/>
      <c r="I29" s="53"/>
      <c r="J29" s="53"/>
    </row>
    <row r="30" spans="1:11" ht="31.5" x14ac:dyDescent="0.25">
      <c r="A30" s="40" t="s">
        <v>33</v>
      </c>
      <c r="B30" s="3" t="s">
        <v>121</v>
      </c>
      <c r="C30" s="61">
        <v>264210</v>
      </c>
      <c r="D30" s="53" t="s">
        <v>15</v>
      </c>
      <c r="E30" s="53" t="s">
        <v>169</v>
      </c>
      <c r="F30" s="53" t="s">
        <v>169</v>
      </c>
      <c r="G30" s="55"/>
      <c r="H30" s="54"/>
      <c r="I30" s="53"/>
      <c r="J30" s="53"/>
    </row>
    <row r="31" spans="1:11" ht="18.75" x14ac:dyDescent="0.25">
      <c r="A31" s="40"/>
      <c r="B31" s="3" t="s">
        <v>116</v>
      </c>
      <c r="C31" s="61"/>
      <c r="D31" s="53" t="s">
        <v>15</v>
      </c>
      <c r="E31" s="53"/>
      <c r="F31" s="53" t="s">
        <v>169</v>
      </c>
      <c r="G31" s="55"/>
      <c r="H31" s="54"/>
      <c r="I31" s="53"/>
      <c r="J31" s="53"/>
    </row>
    <row r="32" spans="1:11" ht="25.5" x14ac:dyDescent="0.25">
      <c r="A32" s="40" t="s">
        <v>34</v>
      </c>
      <c r="B32" s="3" t="s">
        <v>120</v>
      </c>
      <c r="C32" s="61">
        <v>264220</v>
      </c>
      <c r="D32" s="53" t="s">
        <v>15</v>
      </c>
      <c r="E32" s="53" t="s">
        <v>169</v>
      </c>
      <c r="F32" s="53" t="s">
        <v>169</v>
      </c>
      <c r="G32" s="55"/>
      <c r="H32" s="54"/>
      <c r="I32" s="53"/>
      <c r="J32" s="53"/>
    </row>
    <row r="33" spans="1:10" ht="34.5" x14ac:dyDescent="0.25">
      <c r="A33" s="40" t="s">
        <v>35</v>
      </c>
      <c r="B33" s="3" t="s">
        <v>122</v>
      </c>
      <c r="C33" s="61">
        <v>264300</v>
      </c>
      <c r="D33" s="53" t="s">
        <v>15</v>
      </c>
      <c r="E33" s="53" t="s">
        <v>169</v>
      </c>
      <c r="F33" s="53" t="s">
        <v>169</v>
      </c>
      <c r="G33" s="55"/>
      <c r="H33" s="54"/>
      <c r="I33" s="53"/>
      <c r="J33" s="53"/>
    </row>
    <row r="34" spans="1:10" ht="18.75" x14ac:dyDescent="0.25">
      <c r="A34" s="40"/>
      <c r="B34" s="3" t="s">
        <v>116</v>
      </c>
      <c r="C34" s="61"/>
      <c r="D34" s="53" t="s">
        <v>169</v>
      </c>
      <c r="E34" s="53"/>
      <c r="F34" s="53"/>
      <c r="G34" s="55"/>
      <c r="H34" s="54"/>
      <c r="I34" s="53"/>
      <c r="J34" s="53"/>
    </row>
    <row r="35" spans="1:10" ht="15.75" x14ac:dyDescent="0.25">
      <c r="A35" s="40"/>
      <c r="B35" s="3"/>
      <c r="C35" s="61"/>
      <c r="D35" s="53" t="s">
        <v>169</v>
      </c>
      <c r="E35" s="53"/>
      <c r="F35" s="53"/>
      <c r="G35" s="55"/>
      <c r="H35" s="54"/>
      <c r="I35" s="53"/>
      <c r="J35" s="53"/>
    </row>
    <row r="36" spans="1:10" ht="18.75" x14ac:dyDescent="0.25">
      <c r="A36" s="40"/>
      <c r="B36" s="3" t="s">
        <v>117</v>
      </c>
      <c r="C36" s="61"/>
      <c r="D36" s="53" t="s">
        <v>169</v>
      </c>
      <c r="E36" s="53"/>
      <c r="F36" s="53"/>
      <c r="G36" s="55"/>
      <c r="H36" s="54"/>
      <c r="I36" s="53"/>
      <c r="J36" s="53"/>
    </row>
    <row r="37" spans="1:10" ht="15.75" x14ac:dyDescent="0.25">
      <c r="A37" s="40"/>
      <c r="B37" s="3"/>
      <c r="C37" s="61"/>
      <c r="D37" s="53" t="s">
        <v>169</v>
      </c>
      <c r="E37" s="53"/>
      <c r="F37" s="53"/>
      <c r="G37" s="55"/>
      <c r="H37" s="54"/>
      <c r="I37" s="53"/>
      <c r="J37" s="53"/>
    </row>
    <row r="38" spans="1:10" ht="15.75" x14ac:dyDescent="0.25">
      <c r="A38" s="40" t="s">
        <v>36</v>
      </c>
      <c r="B38" s="3" t="s">
        <v>123</v>
      </c>
      <c r="C38" s="61">
        <v>264400</v>
      </c>
      <c r="D38" s="53" t="s">
        <v>15</v>
      </c>
      <c r="E38" s="53" t="s">
        <v>169</v>
      </c>
      <c r="F38" s="53" t="s">
        <v>169</v>
      </c>
      <c r="G38" s="55"/>
      <c r="H38" s="54"/>
      <c r="I38" s="53"/>
      <c r="J38" s="53"/>
    </row>
    <row r="39" spans="1:10" ht="25.5" x14ac:dyDescent="0.25">
      <c r="A39" s="40" t="s">
        <v>37</v>
      </c>
      <c r="B39" s="3" t="s">
        <v>54</v>
      </c>
      <c r="C39" s="61">
        <v>264410</v>
      </c>
      <c r="D39" s="53" t="s">
        <v>15</v>
      </c>
      <c r="E39" s="53" t="s">
        <v>169</v>
      </c>
      <c r="F39" s="53" t="s">
        <v>169</v>
      </c>
      <c r="G39" s="55"/>
      <c r="H39" s="54"/>
      <c r="I39" s="53"/>
      <c r="J39" s="53"/>
    </row>
    <row r="40" spans="1:10" ht="25.5" x14ac:dyDescent="0.25">
      <c r="A40" s="40" t="s">
        <v>38</v>
      </c>
      <c r="B40" s="3" t="s">
        <v>120</v>
      </c>
      <c r="C40" s="61">
        <v>264420</v>
      </c>
      <c r="D40" s="53" t="s">
        <v>15</v>
      </c>
      <c r="E40" s="53" t="s">
        <v>169</v>
      </c>
      <c r="F40" s="53" t="s">
        <v>169</v>
      </c>
      <c r="G40" s="55"/>
      <c r="H40" s="54"/>
      <c r="I40" s="53"/>
      <c r="J40" s="53"/>
    </row>
    <row r="41" spans="1:10" ht="15.75" x14ac:dyDescent="0.25">
      <c r="A41" s="40" t="s">
        <v>39</v>
      </c>
      <c r="B41" s="3" t="s">
        <v>40</v>
      </c>
      <c r="C41" s="61">
        <v>264500</v>
      </c>
      <c r="D41" s="53" t="s">
        <v>15</v>
      </c>
      <c r="E41" s="53" t="s">
        <v>169</v>
      </c>
      <c r="F41" s="53" t="s">
        <v>169</v>
      </c>
      <c r="G41" s="55"/>
      <c r="H41" s="54"/>
      <c r="I41" s="53"/>
      <c r="J41" s="53"/>
    </row>
    <row r="42" spans="1:10" ht="25.5" x14ac:dyDescent="0.25">
      <c r="A42" s="40" t="s">
        <v>41</v>
      </c>
      <c r="B42" s="3" t="s">
        <v>54</v>
      </c>
      <c r="C42" s="61">
        <v>264510</v>
      </c>
      <c r="D42" s="53" t="s">
        <v>15</v>
      </c>
      <c r="E42" s="53" t="s">
        <v>169</v>
      </c>
      <c r="F42" s="53" t="s">
        <v>169</v>
      </c>
      <c r="G42" s="55"/>
      <c r="H42" s="54"/>
      <c r="I42" s="53"/>
      <c r="J42" s="53"/>
    </row>
    <row r="43" spans="1:10" ht="18.75" x14ac:dyDescent="0.25">
      <c r="A43" s="40"/>
      <c r="B43" s="3" t="s">
        <v>117</v>
      </c>
      <c r="C43" s="61"/>
      <c r="D43" s="53" t="s">
        <v>169</v>
      </c>
      <c r="E43" s="53" t="s">
        <v>169</v>
      </c>
      <c r="F43" s="53" t="s">
        <v>169</v>
      </c>
      <c r="G43" s="55"/>
      <c r="H43" s="54"/>
      <c r="I43" s="53"/>
      <c r="J43" s="53"/>
    </row>
    <row r="44" spans="1:10" ht="25.5" x14ac:dyDescent="0.25">
      <c r="A44" s="40" t="s">
        <v>42</v>
      </c>
      <c r="B44" s="3" t="s">
        <v>52</v>
      </c>
      <c r="C44" s="61">
        <v>264520</v>
      </c>
      <c r="D44" s="53" t="s">
        <v>15</v>
      </c>
      <c r="E44" s="53" t="s">
        <v>169</v>
      </c>
      <c r="F44" s="53" t="s">
        <v>169</v>
      </c>
      <c r="G44" s="55"/>
      <c r="H44" s="54"/>
      <c r="I44" s="53"/>
      <c r="J44" s="53"/>
    </row>
    <row r="45" spans="1:10" ht="66" x14ac:dyDescent="0.25">
      <c r="A45" s="40" t="s">
        <v>43</v>
      </c>
      <c r="B45" s="3" t="s">
        <v>124</v>
      </c>
      <c r="C45" s="61">
        <v>265000</v>
      </c>
      <c r="D45" s="53" t="s">
        <v>15</v>
      </c>
      <c r="E45" s="53" t="s">
        <v>169</v>
      </c>
      <c r="F45" s="53" t="s">
        <v>169</v>
      </c>
      <c r="G45" s="55">
        <v>8626724.4199999999</v>
      </c>
      <c r="H45" s="55">
        <v>10947586</v>
      </c>
      <c r="I45" s="88">
        <v>11433786</v>
      </c>
      <c r="J45" s="53"/>
    </row>
    <row r="46" spans="1:10" ht="15.75" x14ac:dyDescent="0.25">
      <c r="A46" s="40"/>
      <c r="B46" s="3" t="s">
        <v>44</v>
      </c>
      <c r="C46" s="61">
        <v>265100</v>
      </c>
      <c r="D46" s="56"/>
      <c r="E46" s="53" t="s">
        <v>169</v>
      </c>
      <c r="F46" s="53" t="s">
        <v>169</v>
      </c>
      <c r="G46" s="55">
        <v>8626724.4199999999</v>
      </c>
      <c r="H46" s="55">
        <v>10947586</v>
      </c>
      <c r="I46" s="88">
        <v>11433786</v>
      </c>
      <c r="J46" s="56"/>
    </row>
    <row r="47" spans="1:10" ht="63" customHeight="1" x14ac:dyDescent="0.25">
      <c r="A47" s="40" t="s">
        <v>45</v>
      </c>
      <c r="B47" s="3" t="s">
        <v>53</v>
      </c>
      <c r="C47" s="61">
        <v>266000</v>
      </c>
      <c r="D47" s="53" t="s">
        <v>15</v>
      </c>
      <c r="E47" s="53" t="s">
        <v>169</v>
      </c>
      <c r="F47" s="53" t="s">
        <v>169</v>
      </c>
      <c r="G47" s="55"/>
      <c r="H47" s="54"/>
      <c r="I47" s="53"/>
      <c r="J47" s="53"/>
    </row>
    <row r="48" spans="1:10" ht="17.25" customHeight="1" x14ac:dyDescent="0.25">
      <c r="A48" s="40"/>
      <c r="B48" s="3" t="s">
        <v>44</v>
      </c>
      <c r="C48" s="61">
        <v>266100</v>
      </c>
      <c r="D48" s="53"/>
      <c r="E48" s="53"/>
      <c r="F48" s="53"/>
      <c r="G48" s="55"/>
      <c r="H48" s="54"/>
      <c r="I48" s="53"/>
      <c r="J48" s="53"/>
    </row>
    <row r="49" spans="1:99" x14ac:dyDescent="0.25">
      <c r="G49" s="22"/>
    </row>
    <row r="50" spans="1:99" x14ac:dyDescent="0.25">
      <c r="A50" s="130" t="s">
        <v>242</v>
      </c>
      <c r="B50" s="130"/>
      <c r="C50" s="130"/>
      <c r="D50" s="130"/>
      <c r="E50" s="10"/>
      <c r="F50" s="10"/>
    </row>
    <row r="51" spans="1:99" x14ac:dyDescent="0.25">
      <c r="A51" s="130" t="s">
        <v>246</v>
      </c>
      <c r="B51" s="130"/>
      <c r="C51" s="10"/>
      <c r="D51" s="10"/>
      <c r="E51" s="10"/>
      <c r="F51" s="10"/>
    </row>
    <row r="52" spans="1:99" x14ac:dyDescent="0.25">
      <c r="A52" s="130" t="s">
        <v>61</v>
      </c>
      <c r="B52" s="130"/>
      <c r="C52" s="10"/>
      <c r="D52" s="10"/>
      <c r="E52" s="10"/>
      <c r="F52" s="10"/>
    </row>
    <row r="53" spans="1:99" x14ac:dyDescent="0.25">
      <c r="A53" s="58"/>
      <c r="B53" s="10"/>
      <c r="C53" s="10"/>
      <c r="D53" s="10"/>
      <c r="E53" s="10"/>
      <c r="F53" s="10"/>
    </row>
    <row r="54" spans="1:99" x14ac:dyDescent="0.25">
      <c r="A54" s="58" t="s">
        <v>240</v>
      </c>
      <c r="B54" s="10"/>
      <c r="C54" s="10"/>
      <c r="D54" s="10"/>
      <c r="E54" s="10"/>
      <c r="F54" s="10"/>
    </row>
    <row r="55" spans="1:99" x14ac:dyDescent="0.25">
      <c r="A55" s="58"/>
      <c r="B55" s="10" t="s">
        <v>144</v>
      </c>
      <c r="C55" s="10"/>
      <c r="D55" s="10"/>
      <c r="E55" s="10"/>
      <c r="F55" s="10"/>
    </row>
    <row r="56" spans="1:99" x14ac:dyDescent="0.25">
      <c r="A56" s="58"/>
      <c r="B56" s="10" t="s">
        <v>241</v>
      </c>
      <c r="C56" s="10"/>
      <c r="D56" s="10"/>
      <c r="E56" s="10"/>
      <c r="F56" s="10"/>
    </row>
    <row r="57" spans="1:99" x14ac:dyDescent="0.25">
      <c r="A57" s="132" t="s">
        <v>252</v>
      </c>
      <c r="B57" s="132"/>
      <c r="C57" s="10"/>
      <c r="D57" s="10"/>
      <c r="E57" s="10"/>
      <c r="F57" s="10"/>
    </row>
    <row r="58" spans="1:99" x14ac:dyDescent="0.25">
      <c r="A58" s="58"/>
      <c r="B58" s="10"/>
      <c r="C58" s="10"/>
      <c r="D58" s="10"/>
      <c r="E58" s="10"/>
      <c r="F58" s="10"/>
    </row>
    <row r="59" spans="1:99" x14ac:dyDescent="0.25">
      <c r="A59" s="58"/>
      <c r="B59" s="10"/>
      <c r="C59" s="10"/>
      <c r="D59" s="10"/>
      <c r="E59" s="10"/>
      <c r="F59" s="10"/>
    </row>
    <row r="60" spans="1:99" s="48" customFormat="1" ht="11.25" x14ac:dyDescent="0.25">
      <c r="A60" s="127" t="s">
        <v>125</v>
      </c>
      <c r="B60" s="127"/>
      <c r="C60" s="127"/>
      <c r="D60" s="127"/>
      <c r="E60" s="127"/>
      <c r="F60" s="127"/>
      <c r="G60" s="127"/>
      <c r="H60" s="127"/>
      <c r="I60" s="127"/>
      <c r="J60" s="127"/>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row>
    <row r="61" spans="1:99" s="48" customFormat="1" ht="16.5" customHeight="1" x14ac:dyDescent="0.25">
      <c r="A61" s="127"/>
      <c r="B61" s="127"/>
      <c r="C61" s="127"/>
      <c r="D61" s="127"/>
      <c r="E61" s="127"/>
      <c r="F61" s="127"/>
      <c r="G61" s="127"/>
      <c r="H61" s="127"/>
      <c r="I61" s="127"/>
      <c r="J61" s="127"/>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row>
    <row r="62" spans="1:99" s="48" customFormat="1" ht="11.25" x14ac:dyDescent="0.25">
      <c r="A62" s="127" t="s">
        <v>126</v>
      </c>
      <c r="B62" s="127"/>
      <c r="C62" s="127"/>
      <c r="D62" s="127"/>
      <c r="E62" s="127"/>
      <c r="F62" s="127"/>
      <c r="G62" s="127"/>
      <c r="H62" s="127"/>
      <c r="I62" s="127"/>
      <c r="J62" s="127"/>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row>
    <row r="63" spans="1:99" s="48" customFormat="1" ht="11.25" x14ac:dyDescent="0.25">
      <c r="A63" s="127"/>
      <c r="B63" s="127"/>
      <c r="C63" s="127"/>
      <c r="D63" s="127"/>
      <c r="E63" s="127"/>
      <c r="F63" s="127"/>
      <c r="G63" s="127"/>
      <c r="H63" s="127"/>
      <c r="I63" s="127"/>
      <c r="J63" s="127"/>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row>
    <row r="64" spans="1:99" s="48" customFormat="1" ht="11.25" x14ac:dyDescent="0.25">
      <c r="A64" s="127"/>
      <c r="B64" s="127"/>
      <c r="C64" s="127"/>
      <c r="D64" s="127"/>
      <c r="E64" s="127"/>
      <c r="F64" s="127"/>
      <c r="G64" s="127"/>
      <c r="H64" s="127"/>
      <c r="I64" s="127"/>
      <c r="J64" s="127"/>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row>
    <row r="65" spans="1:99" s="48" customFormat="1" ht="11.25" x14ac:dyDescent="0.25">
      <c r="A65" s="127"/>
      <c r="B65" s="127"/>
      <c r="C65" s="127"/>
      <c r="D65" s="127"/>
      <c r="E65" s="127"/>
      <c r="F65" s="127"/>
      <c r="G65" s="127"/>
      <c r="H65" s="127"/>
      <c r="I65" s="127"/>
      <c r="J65" s="127"/>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row>
    <row r="66" spans="1:99" s="48" customFormat="1" ht="11.25" x14ac:dyDescent="0.25">
      <c r="A66" s="127"/>
      <c r="B66" s="127"/>
      <c r="C66" s="127"/>
      <c r="D66" s="127"/>
      <c r="E66" s="127"/>
      <c r="F66" s="127"/>
      <c r="G66" s="127"/>
      <c r="H66" s="127"/>
      <c r="I66" s="127"/>
      <c r="J66" s="127"/>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row>
    <row r="67" spans="1:99" s="48" customFormat="1" ht="11.25" x14ac:dyDescent="0.25">
      <c r="A67" s="127"/>
      <c r="B67" s="127"/>
      <c r="C67" s="127"/>
      <c r="D67" s="127"/>
      <c r="E67" s="127"/>
      <c r="F67" s="127"/>
      <c r="G67" s="127"/>
      <c r="H67" s="127"/>
      <c r="I67" s="127"/>
      <c r="J67" s="127"/>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row>
    <row r="68" spans="1:99" s="48" customFormat="1" ht="11.25" x14ac:dyDescent="0.25">
      <c r="A68" s="127"/>
      <c r="B68" s="127"/>
      <c r="C68" s="127"/>
      <c r="D68" s="127"/>
      <c r="E68" s="127"/>
      <c r="F68" s="127"/>
      <c r="G68" s="127"/>
      <c r="H68" s="127"/>
      <c r="I68" s="127"/>
      <c r="J68" s="127"/>
    </row>
    <row r="69" spans="1:99" s="48" customFormat="1" ht="11.25" x14ac:dyDescent="0.25">
      <c r="A69" s="127" t="s">
        <v>127</v>
      </c>
      <c r="B69" s="127"/>
      <c r="C69" s="127"/>
      <c r="D69" s="127"/>
      <c r="E69" s="127"/>
      <c r="F69" s="127"/>
      <c r="G69" s="127"/>
      <c r="H69" s="127"/>
      <c r="I69" s="127"/>
      <c r="J69" s="127"/>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row>
    <row r="70" spans="1:99" s="48" customFormat="1" ht="11.25" x14ac:dyDescent="0.25">
      <c r="A70" s="127"/>
      <c r="B70" s="127"/>
      <c r="C70" s="127"/>
      <c r="D70" s="127"/>
      <c r="E70" s="127"/>
      <c r="F70" s="127"/>
      <c r="G70" s="127"/>
      <c r="H70" s="127"/>
      <c r="I70" s="127"/>
      <c r="J70" s="127"/>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row>
    <row r="71" spans="1:99" s="48" customFormat="1" ht="11.25" x14ac:dyDescent="0.25">
      <c r="A71" s="127"/>
      <c r="B71" s="127"/>
      <c r="C71" s="127"/>
      <c r="D71" s="127"/>
      <c r="E71" s="127"/>
      <c r="F71" s="127"/>
      <c r="G71" s="127"/>
      <c r="H71" s="127"/>
      <c r="I71" s="127"/>
      <c r="J71" s="127"/>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row>
    <row r="72" spans="1:99" s="48" customFormat="1" ht="11.25" x14ac:dyDescent="0.25">
      <c r="A72" s="127"/>
      <c r="B72" s="127"/>
      <c r="C72" s="127"/>
      <c r="D72" s="127"/>
      <c r="E72" s="127"/>
      <c r="F72" s="127"/>
      <c r="G72" s="127"/>
      <c r="H72" s="127"/>
      <c r="I72" s="127"/>
      <c r="J72" s="127"/>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row>
    <row r="73" spans="1:99" s="48" customFormat="1" ht="11.25" x14ac:dyDescent="0.25">
      <c r="A73" s="127"/>
      <c r="B73" s="127"/>
      <c r="C73" s="127"/>
      <c r="D73" s="127"/>
      <c r="E73" s="127"/>
      <c r="F73" s="127"/>
      <c r="G73" s="127"/>
      <c r="H73" s="127"/>
      <c r="I73" s="127"/>
      <c r="J73" s="127"/>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row>
    <row r="74" spans="1:99" s="48" customFormat="1" ht="11.25" x14ac:dyDescent="0.25">
      <c r="A74" s="127" t="s">
        <v>128</v>
      </c>
      <c r="B74" s="127"/>
      <c r="C74" s="127"/>
      <c r="D74" s="127"/>
      <c r="E74" s="127"/>
      <c r="F74" s="127"/>
      <c r="G74" s="127"/>
      <c r="H74" s="127"/>
      <c r="I74" s="127"/>
      <c r="J74" s="127"/>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row>
    <row r="75" spans="1:99" s="48" customFormat="1" ht="11.25" x14ac:dyDescent="0.25">
      <c r="A75" s="127"/>
      <c r="B75" s="127"/>
      <c r="C75" s="127"/>
      <c r="D75" s="127"/>
      <c r="E75" s="127"/>
      <c r="F75" s="127"/>
      <c r="G75" s="127"/>
      <c r="H75" s="127"/>
      <c r="I75" s="127"/>
      <c r="J75" s="127"/>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row>
    <row r="76" spans="1:99" s="48" customFormat="1" ht="13.5" x14ac:dyDescent="0.25">
      <c r="A76" s="128" t="s">
        <v>129</v>
      </c>
      <c r="B76" s="128"/>
      <c r="C76" s="128"/>
      <c r="D76" s="128"/>
      <c r="E76" s="128"/>
      <c r="F76" s="128"/>
      <c r="G76" s="128"/>
      <c r="H76" s="128"/>
      <c r="I76" s="128"/>
      <c r="J76" s="128"/>
    </row>
    <row r="77" spans="1:99" s="48" customFormat="1" ht="13.5" x14ac:dyDescent="0.25">
      <c r="A77" s="128" t="s">
        <v>130</v>
      </c>
      <c r="B77" s="128"/>
      <c r="C77" s="128"/>
      <c r="D77" s="128"/>
      <c r="E77" s="128"/>
      <c r="F77" s="128"/>
      <c r="G77" s="128"/>
      <c r="H77" s="128"/>
      <c r="I77" s="128"/>
      <c r="J77" s="128"/>
    </row>
    <row r="78" spans="1:99" s="48" customFormat="1" ht="13.5" x14ac:dyDescent="0.25">
      <c r="A78" s="128" t="s">
        <v>131</v>
      </c>
      <c r="B78" s="128"/>
      <c r="C78" s="128"/>
      <c r="D78" s="128"/>
      <c r="E78" s="128"/>
      <c r="F78" s="128"/>
      <c r="G78" s="128"/>
      <c r="H78" s="128"/>
      <c r="I78" s="128"/>
      <c r="J78" s="128"/>
    </row>
    <row r="79" spans="1:99" s="48" customFormat="1" ht="11.25" x14ac:dyDescent="0.25">
      <c r="A79" s="127" t="s">
        <v>132</v>
      </c>
      <c r="B79" s="127"/>
      <c r="C79" s="127"/>
      <c r="D79" s="127"/>
      <c r="E79" s="127"/>
      <c r="F79" s="127"/>
      <c r="G79" s="127"/>
      <c r="H79" s="127"/>
      <c r="I79" s="127"/>
      <c r="J79" s="127"/>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row>
    <row r="80" spans="1:99" s="48" customFormat="1" ht="11.25" x14ac:dyDescent="0.25">
      <c r="A80" s="127"/>
      <c r="B80" s="127"/>
      <c r="C80" s="127"/>
      <c r="D80" s="127"/>
      <c r="E80" s="127"/>
      <c r="F80" s="127"/>
      <c r="G80" s="127"/>
      <c r="H80" s="127"/>
      <c r="I80" s="127"/>
      <c r="J80" s="127"/>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row>
    <row r="81" spans="1:10" s="48" customFormat="1" ht="13.5" x14ac:dyDescent="0.25">
      <c r="A81" s="128" t="s">
        <v>133</v>
      </c>
      <c r="B81" s="128"/>
      <c r="C81" s="128"/>
      <c r="D81" s="128"/>
      <c r="E81" s="128"/>
      <c r="F81" s="128"/>
      <c r="G81" s="128"/>
      <c r="H81" s="128"/>
      <c r="I81" s="128"/>
      <c r="J81" s="128"/>
    </row>
    <row r="82" spans="1:10" s="48" customFormat="1" ht="13.5" x14ac:dyDescent="0.25">
      <c r="A82" s="128" t="s">
        <v>134</v>
      </c>
      <c r="B82" s="128"/>
      <c r="C82" s="128"/>
      <c r="D82" s="128"/>
      <c r="E82" s="128"/>
      <c r="F82" s="128"/>
      <c r="G82" s="128"/>
      <c r="H82" s="128"/>
      <c r="I82" s="128"/>
      <c r="J82" s="128"/>
    </row>
    <row r="83" spans="1:10" x14ac:dyDescent="0.25">
      <c r="A83" s="58"/>
      <c r="B83" s="10"/>
      <c r="C83" s="10"/>
      <c r="D83" s="10"/>
      <c r="E83" s="10"/>
      <c r="F83" s="10"/>
    </row>
    <row r="84" spans="1:10" x14ac:dyDescent="0.25">
      <c r="A84" s="58"/>
      <c r="B84" s="10"/>
      <c r="C84" s="10"/>
      <c r="D84" s="10"/>
      <c r="E84" s="10"/>
      <c r="F84" s="10"/>
    </row>
    <row r="85" spans="1:10" x14ac:dyDescent="0.25">
      <c r="A85" s="59"/>
      <c r="B85" s="4"/>
      <c r="C85" s="4"/>
      <c r="D85" s="4"/>
      <c r="E85" s="4"/>
      <c r="F85" s="4"/>
      <c r="G85" s="4"/>
      <c r="H85" s="4"/>
      <c r="I85" s="4"/>
      <c r="J85" s="4"/>
    </row>
  </sheetData>
  <mergeCells count="31">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2025-01-13T13:49:40Z</dcterms:modified>
</cp:coreProperties>
</file>